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7515" activeTab="0"/>
  </bookViews>
  <sheets>
    <sheet name="Introduction" sheetId="1" r:id="rId1"/>
    <sheet name="Issues" sheetId="2" r:id="rId2"/>
    <sheet name="Phantom stock" sheetId="3" r:id="rId3"/>
    <sheet name="Public co director pay" sheetId="4" r:id="rId4"/>
    <sheet name="Public companies" sheetId="5" r:id="rId5"/>
    <sheet name="Sources" sheetId="6" r:id="rId6"/>
  </sheets>
  <definedNames>
    <definedName name="_xlnm.Print_Titles" localSheetId="1">'Issues'!$4:$5</definedName>
    <definedName name="_xlnm.Print_Titles" localSheetId="3">'Public co director pay'!$22:$23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<sst xmlns="http://schemas.openxmlformats.org/spreadsheetml/2006/main" count="335" uniqueCount="309">
  <si>
    <t>Ticker</t>
  </si>
  <si>
    <t>Company</t>
  </si>
  <si>
    <t>Sector</t>
  </si>
  <si>
    <t>Industry</t>
  </si>
  <si>
    <t>Country</t>
  </si>
  <si>
    <t>USA</t>
  </si>
  <si>
    <t>Total</t>
  </si>
  <si>
    <t>Other</t>
  </si>
  <si>
    <t>Average</t>
  </si>
  <si>
    <t>P/S</t>
  </si>
  <si>
    <t>Price</t>
  </si>
  <si>
    <t>Rev</t>
  </si>
  <si>
    <t>Profitability</t>
  </si>
  <si>
    <t>Val/Rev</t>
  </si>
  <si>
    <t>Stock</t>
  </si>
  <si>
    <t>Cash</t>
  </si>
  <si>
    <t>Options</t>
  </si>
  <si>
    <t>Maximum</t>
  </si>
  <si>
    <t>Minimum</t>
  </si>
  <si>
    <t>public -- not applicable</t>
  </si>
  <si>
    <t>companies offering compensation surveys for sale</t>
  </si>
  <si>
    <t>links to people writing about the subject</t>
  </si>
  <si>
    <t>SEC proxy statements</t>
  </si>
  <si>
    <t>board's responsibility</t>
  </si>
  <si>
    <t>board formality</t>
  </si>
  <si>
    <t>minutes?</t>
  </si>
  <si>
    <t>management presentations?</t>
  </si>
  <si>
    <t>counsel attend meetings?</t>
  </si>
  <si>
    <t>frequency?</t>
  </si>
  <si>
    <t>where meet -- offsite once/year?</t>
  </si>
  <si>
    <t>number of directors?</t>
  </si>
  <si>
    <t>insiders vs. outsiders?</t>
  </si>
  <si>
    <t>meet with counsel re significant issues (FCPA, litigation)?</t>
  </si>
  <si>
    <t>meet with auditors re SARBOX, revenue recognition, other accounting issues, strength of financial team?</t>
  </si>
  <si>
    <t>meet with management for risk assessment?</t>
  </si>
  <si>
    <t>responsible for approving ?</t>
  </si>
  <si>
    <t>annual budget?</t>
  </si>
  <si>
    <t>individual purchases over, say, $l00k?</t>
  </si>
  <si>
    <t>management compensation?</t>
  </si>
  <si>
    <t>equity arrangements with employees et al?</t>
  </si>
  <si>
    <t>changes in control (sales or acquisition)?</t>
  </si>
  <si>
    <t>financing arrangements, including investments?</t>
  </si>
  <si>
    <t>amount of cash and/or equity?</t>
  </si>
  <si>
    <t>determining rationale for equity component?</t>
  </si>
  <si>
    <t>reimburse out of pocket costs?</t>
  </si>
  <si>
    <t>pay per meeting or flat rate?</t>
  </si>
  <si>
    <t>pay additional amounts to chair and committee heads?</t>
  </si>
  <si>
    <t>anticipated turnover, and replacement strategy?</t>
  </si>
  <si>
    <t>how convert equity to cash -- when and how?</t>
  </si>
  <si>
    <t>form of equity? -- SAR, cheap stock, option</t>
  </si>
  <si>
    <t>vesting period?</t>
  </si>
  <si>
    <t>meet with tax accountants re income tax exposure?</t>
  </si>
  <si>
    <t>who is Secretary -- records minutes?</t>
  </si>
  <si>
    <t>who is Chairman?</t>
  </si>
  <si>
    <t>do you have committees (e.g., audit and compensation), and who chairs?</t>
  </si>
  <si>
    <t>define what you want to get out of the board</t>
  </si>
  <si>
    <t>http://www.angelblog.net/Director_Compensation_Survey.html</t>
  </si>
  <si>
    <t>http://www.angelblog.net/Director_Compensation.html</t>
  </si>
  <si>
    <t>http://www.angelblog.net/Director_Compensation_Compared_to_CEO.html</t>
  </si>
  <si>
    <t>http://www.rogergurr.com/_downloads/Ceo_Director_compensation_06-12-14.pdf</t>
  </si>
  <si>
    <t>SUMMARY</t>
  </si>
  <si>
    <t>Non employee directors</t>
  </si>
  <si>
    <t>Symbol</t>
  </si>
  <si>
    <t>DETAILS BY COMPANY AND DIRECTOR</t>
  </si>
  <si>
    <t>if cash and not stock, then do not defer bonus payment -- bonus s/b based on current year perf</t>
  </si>
  <si>
    <t>SOURCES</t>
  </si>
  <si>
    <t>was ceo of very profitable $400m co, no o/s directors, all stock vesting over 10 years</t>
  </si>
  <si>
    <t>typically, give phantom stock based on valuation at end of year</t>
  </si>
  <si>
    <t>People I spoke with about this subject</t>
  </si>
  <si>
    <t>non profit</t>
  </si>
  <si>
    <t>venture backed</t>
  </si>
  <si>
    <t>public</t>
  </si>
  <si>
    <t>private -- early stage</t>
  </si>
  <si>
    <t>private -- later stage</t>
  </si>
  <si>
    <t>no compensation, all volunteer</t>
  </si>
  <si>
    <t>add directors only if will accelerate liquidity event, paid in equity</t>
  </si>
  <si>
    <t>professional investors driving company to a liquidity event</t>
  </si>
  <si>
    <t>Develop a list of comparable companies (although, will be public, not private)</t>
  </si>
  <si>
    <t>Obtain their published data re compensation</t>
  </si>
  <si>
    <t>Consider the "big" issues</t>
  </si>
  <si>
    <t>Set the compensation for non-employee directors</t>
  </si>
  <si>
    <t>setting benchmarks</t>
  </si>
  <si>
    <t>some % of CEO's compensation</t>
  </si>
  <si>
    <t>other</t>
  </si>
  <si>
    <t>discounted % of what public companies pay (since lower risk to directors)</t>
  </si>
  <si>
    <t>cash component</t>
  </si>
  <si>
    <t>equity component</t>
  </si>
  <si>
    <t>phantom shares granted</t>
  </si>
  <si>
    <t>% "ownership" for each director/cons</t>
  </si>
  <si>
    <t xml:space="preserve">total phantom shares </t>
  </si>
  <si>
    <t>value per share at end of year</t>
  </si>
  <si>
    <t>fair value of company</t>
  </si>
  <si>
    <t>ebitda (est.)</t>
  </si>
  <si>
    <t>multiple (est.)</t>
  </si>
  <si>
    <t>company value</t>
  </si>
  <si>
    <t>shares outstanding</t>
  </si>
  <si>
    <t>value per share</t>
  </si>
  <si>
    <t>base value/share for measurement purposes</t>
  </si>
  <si>
    <t>increase ("gain") per share</t>
  </si>
  <si>
    <t>value to each director at end of year -- 3 year vesting</t>
  </si>
  <si>
    <t>amount vesting per year</t>
  </si>
  <si>
    <t>amount vesting to date</t>
  </si>
  <si>
    <t>value vested per share</t>
  </si>
  <si>
    <t>value for a director</t>
  </si>
  <si>
    <t>Introduction</t>
  </si>
  <si>
    <t>This worksheet</t>
  </si>
  <si>
    <t>Issues</t>
  </si>
  <si>
    <t>Phantom stock</t>
  </si>
  <si>
    <t>Public companies</t>
  </si>
  <si>
    <t>Sources</t>
  </si>
  <si>
    <t>Individuals interviewed and www references</t>
  </si>
  <si>
    <t>In the worksheet, company value is presumed to be a multiple of ebitda</t>
  </si>
  <si>
    <t>A company using this method would have to have a valuation performed annually to verify the multiple used</t>
  </si>
  <si>
    <t>Public company directors</t>
  </si>
  <si>
    <t>INTRODUCTION</t>
  </si>
  <si>
    <t>ISSUES TO CONSIDER WHEN ESTABLISHING THE BOARD OF DIRECTORS</t>
  </si>
  <si>
    <t>Year 1</t>
  </si>
  <si>
    <t>Year 2</t>
  </si>
  <si>
    <t>Year 3</t>
  </si>
  <si>
    <t>Year 4</t>
  </si>
  <si>
    <t>Year 5</t>
  </si>
  <si>
    <t>Year 6</t>
  </si>
  <si>
    <t>Realize there are different compensation practices for different types of private companies</t>
  </si>
  <si>
    <t>generating cash, may (or, may not) be targeting a liquidity event)</t>
  </si>
  <si>
    <t>The workbook includes six worksheets</t>
  </si>
  <si>
    <t xml:space="preserve">Boston-based attorney </t>
  </si>
  <si>
    <t>Business writer and publisher, formerly director of company that had an IPO</t>
  </si>
  <si>
    <t>Consulting CEO</t>
  </si>
  <si>
    <t>Dean of a West coast business school</t>
  </si>
  <si>
    <t>Professor at an East Coast business school</t>
  </si>
  <si>
    <t>This workbook discusses compensation for non-employee directors of private companies that do not have professional investors.</t>
  </si>
  <si>
    <t>Issues a company should consider in developing its board of directors</t>
  </si>
  <si>
    <t>This worksheet shows how "phantom stock", which is pegged to company value, could be used</t>
  </si>
  <si>
    <t>early stage, usually no cash to compensate directors</t>
  </si>
  <si>
    <t>discuss proposed arrangements with tax counsel to uncover any company or personal tax issues</t>
  </si>
  <si>
    <t>number of non employee directors</t>
  </si>
  <si>
    <t>this is similar to the cost to purchase one share</t>
  </si>
  <si>
    <t>These companies are included in the director comp analysis -- see worksheet "Public company director pay"</t>
  </si>
  <si>
    <t>also, was given $10k of cheap stock</t>
  </si>
  <si>
    <t>is on one private company b/d, and comp is approx $25k/year</t>
  </si>
  <si>
    <t>issue is liquidity of any equity offered -- also, can limit amounts paid out each year</t>
  </si>
  <si>
    <t>typically 70%, as risk is assumed lower in private companies</t>
  </si>
  <si>
    <t>Rank</t>
  </si>
  <si>
    <t>(small</t>
  </si>
  <si>
    <t>to large)</t>
  </si>
  <si>
    <t>Technology</t>
  </si>
  <si>
    <t>Internet Software &amp; Services</t>
  </si>
  <si>
    <t>Exchange</t>
  </si>
  <si>
    <t>NASDAQ</t>
  </si>
  <si>
    <t>Source</t>
  </si>
  <si>
    <t>http://www.finviz.com/screener.ashx?v=151&amp;f=exch_nasd,geo_usa,ind_internetsoftwareservices,sec_technology&amp;o=marketcap</t>
  </si>
  <si>
    <t>EPS</t>
  </si>
  <si>
    <t xml:space="preserve">Shares  </t>
  </si>
  <si>
    <t>Mkt Cap</t>
  </si>
  <si>
    <t>(ttm)</t>
  </si>
  <si>
    <t>O/S</t>
  </si>
  <si>
    <t>Val/Profits</t>
  </si>
  <si>
    <t>ADAT</t>
  </si>
  <si>
    <t>Authentidate Holding Corp.</t>
  </si>
  <si>
    <t>SLTC</t>
  </si>
  <si>
    <t>Selectica Inc.</t>
  </si>
  <si>
    <t>BVSN</t>
  </si>
  <si>
    <t>BroadVision Inc.</t>
  </si>
  <si>
    <t>ONVI</t>
  </si>
  <si>
    <t>Onvia Inc.</t>
  </si>
  <si>
    <t>SPRT</t>
  </si>
  <si>
    <t>support.com, Inc.</t>
  </si>
  <si>
    <t>ZIXI</t>
  </si>
  <si>
    <t>Zix Corp.</t>
  </si>
  <si>
    <t>INOD</t>
  </si>
  <si>
    <t>Innodata Isogen Inc.</t>
  </si>
  <si>
    <t>Geeknet, Inc.</t>
  </si>
  <si>
    <t>GKNT</t>
  </si>
  <si>
    <t>KEYN</t>
  </si>
  <si>
    <t>Keynote Systems Inc.</t>
  </si>
  <si>
    <t>VOCS</t>
  </si>
  <si>
    <t>Vocus Inc.</t>
  </si>
  <si>
    <t>ICGE</t>
  </si>
  <si>
    <t>Internet Capital Group Inc.</t>
  </si>
  <si>
    <t>SABA</t>
  </si>
  <si>
    <t>Saba Software Inc.</t>
  </si>
  <si>
    <t>EGOV</t>
  </si>
  <si>
    <t>NIC Inc.</t>
  </si>
  <si>
    <t>ORCC</t>
  </si>
  <si>
    <t>Online Resources Corp.</t>
  </si>
  <si>
    <t>IPAS</t>
  </si>
  <si>
    <t>iPass Inc.</t>
  </si>
  <si>
    <t>ARTG</t>
  </si>
  <si>
    <t>Art Technology Group Inc.</t>
  </si>
  <si>
    <t>OPWV</t>
  </si>
  <si>
    <t>Openwave Systems Inc.</t>
  </si>
  <si>
    <t>ULTI</t>
  </si>
  <si>
    <t>Ultimate Software Group, Inc.</t>
  </si>
  <si>
    <t>SONE</t>
  </si>
  <si>
    <t>S1 Corporation</t>
  </si>
  <si>
    <t>JCOM</t>
  </si>
  <si>
    <t>j2 Global Communications, Inc.</t>
  </si>
  <si>
    <t>INAP</t>
  </si>
  <si>
    <t>Internap Network Services Corp.</t>
  </si>
  <si>
    <t>LQDT</t>
  </si>
  <si>
    <t>Liquidity Services, Inc.</t>
  </si>
  <si>
    <t>WBSN</t>
  </si>
  <si>
    <t>Websense, Inc.</t>
  </si>
  <si>
    <t>ARBA</t>
  </si>
  <si>
    <t>Ariba Inc.</t>
  </si>
  <si>
    <t>DRIV</t>
  </si>
  <si>
    <t>Digital River Inc.</t>
  </si>
  <si>
    <t>LIOX</t>
  </si>
  <si>
    <t>Lionbridge Technologies Inc.</t>
  </si>
  <si>
    <t>RNWK</t>
  </si>
  <si>
    <t>RealNetworks Inc.</t>
  </si>
  <si>
    <t>MLNK</t>
  </si>
  <si>
    <t>ModusLink Global Solutions, Inc.</t>
  </si>
  <si>
    <t xml:space="preserve">—   </t>
  </si>
  <si>
    <t xml:space="preserve">J. Edward Sheridan </t>
  </si>
  <si>
    <t xml:space="preserve">Charles J. Johnston </t>
  </si>
  <si>
    <t xml:space="preserve">J. David Luce </t>
  </si>
  <si>
    <t xml:space="preserve">Ranjit C. Singh </t>
  </si>
  <si>
    <t>Authentic Holding Corp</t>
  </si>
  <si>
    <t>F. Ross Johnson</t>
  </si>
  <si>
    <t>John J. Waters</t>
  </si>
  <si>
    <t>Selecta, Inc.</t>
  </si>
  <si>
    <t xml:space="preserve">Jamie Arnold </t>
  </si>
  <si>
    <t xml:space="preserve">Alan Howe </t>
  </si>
  <si>
    <t xml:space="preserve">Lloyd Sems </t>
  </si>
  <si>
    <t>62,73</t>
  </si>
  <si>
    <t>BroadVision, Inc.</t>
  </si>
  <si>
    <t xml:space="preserve">Robert Lee </t>
  </si>
  <si>
    <t xml:space="preserve">- </t>
  </si>
  <si>
    <t xml:space="preserve">James Dixon </t>
  </si>
  <si>
    <t xml:space="preserve">François Stieger </t>
  </si>
  <si>
    <t>Onvia, Inc.</t>
  </si>
  <si>
    <t>Jeffrey C. Ballowe</t>
  </si>
  <si>
    <t>James L. Brill</t>
  </si>
  <si>
    <t>Robert G. Brown</t>
  </si>
  <si>
    <t>Roger L. Feldman</t>
  </si>
  <si>
    <t>D. Van Skilling</t>
  </si>
  <si>
    <t>Steven D. Smith</t>
  </si>
  <si>
    <t xml:space="preserve">Kevin C. Eichler </t>
  </si>
  <si>
    <t xml:space="preserve">Shawn Farshchi </t>
  </si>
  <si>
    <t xml:space="preserve">J. Martin O’Malley </t>
  </si>
  <si>
    <t xml:space="preserve">Jim Stephens </t>
  </si>
  <si>
    <t>David P. Cook</t>
  </si>
  <si>
    <t> $5,000</t>
  </si>
  <si>
    <t> Robert C. Hausmann</t>
  </si>
  <si>
    <t> $29,500</t>
  </si>
  <si>
    <t> Charles N. Kahn III</t>
  </si>
  <si>
    <t> $33,000</t>
  </si>
  <si>
    <t> James S. Marston</t>
  </si>
  <si>
    <t> $34,000</t>
  </si>
  <si>
    <t> Antonio R. Sanchez III</t>
  </si>
  <si>
    <t> $23,250</t>
  </si>
  <si>
    <t> Paul E. Schlosberg</t>
  </si>
  <si>
    <t> $44,000</t>
  </si>
  <si>
    <t>James Thanos</t>
  </si>
  <si>
    <t>Mark Fries</t>
  </si>
  <si>
    <t xml:space="preserve">Haig S. Bagerdjian </t>
  </si>
  <si>
    <t xml:space="preserve">Louise C. Forlenza </t>
  </si>
  <si>
    <r>
      <t xml:space="preserve">John R. Marozsan </t>
    </r>
    <r>
      <rPr>
        <vertAlign val="superscript"/>
        <sz val="7"/>
        <color indexed="8"/>
        <rFont val="Times New Roman"/>
        <family val="1"/>
      </rPr>
      <t xml:space="preserve">(2) </t>
    </r>
  </si>
  <si>
    <t xml:space="preserve">Stewart R. Massey </t>
  </si>
  <si>
    <t xml:space="preserve">Todd H. Solomon </t>
  </si>
  <si>
    <t xml:space="preserve">Anthea C. Stratigos </t>
  </si>
  <si>
    <r>
      <t xml:space="preserve">Peter H. Woodward </t>
    </r>
    <r>
      <rPr>
        <vertAlign val="superscript"/>
        <sz val="7"/>
        <color indexed="8"/>
        <rFont val="Times New Roman"/>
        <family val="1"/>
      </rPr>
      <t xml:space="preserve">(2) </t>
    </r>
  </si>
  <si>
    <t xml:space="preserve">Andrew Anker </t>
  </si>
  <si>
    <t xml:space="preserve">Robert A. Bowman </t>
  </si>
  <si>
    <t xml:space="preserve">Scott E. Howe </t>
  </si>
  <si>
    <t xml:space="preserve">Suzanne M. Present </t>
  </si>
  <si>
    <t xml:space="preserve">Michael Sileck </t>
  </si>
  <si>
    <t xml:space="preserve">David B. Wright </t>
  </si>
  <si>
    <t xml:space="preserve">Ram Gupta </t>
  </si>
  <si>
    <t xml:space="preserve">Carl Redfield </t>
  </si>
  <si>
    <t>Keynote Systems, Inc.</t>
  </si>
  <si>
    <t>Charles M. Boesenberg</t>
  </si>
  <si>
    <t>Jennifer Bolt</t>
  </si>
  <si>
    <t>David Cowan</t>
  </si>
  <si>
    <t>Mohan Gyani</t>
  </si>
  <si>
    <t>Raymond L. Ocampo, Jr. </t>
  </si>
  <si>
    <t>Deborah Rieman</t>
  </si>
  <si>
    <t>Kevin Burns</t>
  </si>
  <si>
    <t>Gary Golding</t>
  </si>
  <si>
    <t>Gary Greenfield</t>
  </si>
  <si>
    <t>Ronald Kaiser</t>
  </si>
  <si>
    <t>Robert Lentz</t>
  </si>
  <si>
    <t>Richard Moore</t>
  </si>
  <si>
    <t>David J. Berkman</t>
  </si>
  <si>
    <t>Thomas A. Decker</t>
  </si>
  <si>
    <t>David K. Downes</t>
  </si>
  <si>
    <t>Thomas P. Gerrity</t>
  </si>
  <si>
    <t>Michael J. Hagan</t>
  </si>
  <si>
    <t>Robert E. Keith, Jr.</t>
  </si>
  <si>
    <t>Warren V. Musser</t>
  </si>
  <si>
    <t>Philip J. Ringo</t>
  </si>
  <si>
    <t>Source -- most recent proxy statements, as of 8/10/2010</t>
  </si>
  <si>
    <t>The pay for non-employee directors at public companies in the same industry whose revenues &lt; $100m</t>
  </si>
  <si>
    <t>Public companies in this industry (internet software and services), sorted by size (revenues)</t>
  </si>
  <si>
    <t>CEO of an association of corporate directors</t>
  </si>
  <si>
    <t>experience was not relevant</t>
  </si>
  <si>
    <t>Other www references</t>
  </si>
  <si>
    <t>For illustrative purposes, it shows compensation paid by public US companies in the internet software and services industry</t>
  </si>
  <si>
    <t>Phantom stock is often used for the "equity" component of director compensation in private companies</t>
  </si>
  <si>
    <t>AMOUNTS PAID BY PUBLIC US COMPANIES IN THE INDUSTRY WHOSE REVENUES &lt;$100M</t>
  </si>
  <si>
    <t>COMPENSATING NON-EMPLOYEE DIRECTORS</t>
  </si>
  <si>
    <t>use www.finviz.com to obtain lists of companies in the sector</t>
  </si>
  <si>
    <t>could be a percentage of what is paid by public companies of the same size</t>
  </si>
  <si>
    <t>how long will meetings last?</t>
  </si>
  <si>
    <t>must they invest significant portion of their personal equity in the company -- say, 2%?</t>
  </si>
  <si>
    <t>PHANTOM STOCK -- ONE METHOD FOR PROVIDING EQUITY COMPENSATION TO NON-EMPLOYEE DIRECTORS</t>
  </si>
  <si>
    <t>phantom shares granted to each director</t>
  </si>
  <si>
    <t>PUBLIC COMPANIES IN THE SECTOR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</si>
</sst>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  <numFmt numFmtId="170" formatCode="&quot;$&quot;#,##0"/>
  </numFmts>
  <fonts count="9">
    <font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vertAlign val="superscript"/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9" fontId="2" fillId="0" borderId="0" xfId="2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9" fontId="2" fillId="0" borderId="0" xfId="2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168" fontId="2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3" fontId="2" fillId="3" borderId="0" xfId="0" applyNumberFormat="1" applyFont="1" applyFill="1" applyAlignment="1">
      <alignment horizontal="center"/>
    </xf>
    <xf numFmtId="9" fontId="2" fillId="0" borderId="0" xfId="2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/>
    </xf>
    <xf numFmtId="168" fontId="2" fillId="3" borderId="0" xfId="0" applyNumberFormat="1" applyFont="1" applyFill="1" applyAlignment="1">
      <alignment horizontal="left"/>
    </xf>
    <xf numFmtId="168" fontId="2" fillId="0" borderId="0" xfId="0" applyNumberFormat="1" applyFont="1" applyAlignment="1">
      <alignment/>
    </xf>
    <xf numFmtId="0" fontId="5" fillId="0" borderId="0" xfId="0" applyFont="1" applyFill="1" applyAlignment="1">
      <alignment horizontal="left" vertical="top" wrapText="1" indent="1"/>
    </xf>
    <xf numFmtId="170" fontId="5" fillId="0" borderId="0" xfId="0" applyNumberFormat="1" applyFont="1" applyFill="1" applyAlignment="1">
      <alignment horizontal="center" wrapText="1"/>
    </xf>
    <xf numFmtId="170" fontId="2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</xdr:rowOff>
    </xdr:from>
    <xdr:to>
      <xdr:col>4</xdr:col>
      <xdr:colOff>361950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66675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19050</xdr:rowOff>
    </xdr:from>
    <xdr:to>
      <xdr:col>5</xdr:col>
      <xdr:colOff>123825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409575</xdr:colOff>
      <xdr:row>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19050</xdr:rowOff>
    </xdr:from>
    <xdr:to>
      <xdr:col>3</xdr:col>
      <xdr:colOff>876300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381000</xdr:colOff>
      <xdr:row>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2</xdr:col>
      <xdr:colOff>38100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390525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1066800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361950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gelblog.net/Director_Compensation_Survey.html" TargetMode="External" /><Relationship Id="rId2" Type="http://schemas.openxmlformats.org/officeDocument/2006/relationships/hyperlink" Target="http://www.angelblog.net/Director_Compensation.html" TargetMode="External" /><Relationship Id="rId3" Type="http://schemas.openxmlformats.org/officeDocument/2006/relationships/hyperlink" Target="http://www.angelblog.net/Director_Compensation_Compared_to_CEO.html" TargetMode="External" /><Relationship Id="rId4" Type="http://schemas.openxmlformats.org/officeDocument/2006/relationships/hyperlink" Target="http://www.rogergurr.com/_downloads/Ceo_Director_compensation_06-12-14.pdf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5"/>
  <sheetViews>
    <sheetView tabSelected="1" workbookViewId="0" topLeftCell="A1">
      <selection activeCell="A4" sqref="A4:P4"/>
    </sheetView>
  </sheetViews>
  <sheetFormatPr defaultColWidth="9.33203125" defaultRowHeight="15.75" customHeight="1"/>
  <cols>
    <col min="1" max="1" width="5.83203125" style="20" customWidth="1"/>
    <col min="2" max="16384" width="9.33203125" style="20" customWidth="1"/>
  </cols>
  <sheetData>
    <row r="4" spans="1:16" ht="15.75" customHeight="1">
      <c r="A4" s="33" t="s">
        <v>114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7" ht="15.75" customHeight="1">
      <c r="A7" s="20" t="s">
        <v>130</v>
      </c>
    </row>
    <row r="8" ht="15.75" customHeight="1">
      <c r="A8" s="20" t="s">
        <v>298</v>
      </c>
    </row>
    <row r="11" ht="15.75" customHeight="1">
      <c r="A11" s="20" t="s">
        <v>124</v>
      </c>
    </row>
    <row r="13" spans="1:5" ht="15.75" customHeight="1">
      <c r="A13" s="21">
        <v>1</v>
      </c>
      <c r="B13" s="20" t="s">
        <v>104</v>
      </c>
      <c r="E13" s="20" t="s">
        <v>105</v>
      </c>
    </row>
    <row r="14" ht="15.75" customHeight="1">
      <c r="A14" s="21"/>
    </row>
    <row r="15" spans="1:5" ht="15.75" customHeight="1">
      <c r="A15" s="21">
        <v>2</v>
      </c>
      <c r="B15" s="20" t="s">
        <v>106</v>
      </c>
      <c r="E15" s="20" t="s">
        <v>131</v>
      </c>
    </row>
    <row r="16" ht="15.75" customHeight="1">
      <c r="A16" s="21"/>
    </row>
    <row r="17" spans="1:5" ht="15.75" customHeight="1">
      <c r="A17" s="21">
        <v>3</v>
      </c>
      <c r="B17" s="20" t="s">
        <v>107</v>
      </c>
      <c r="E17" s="20" t="s">
        <v>299</v>
      </c>
    </row>
    <row r="18" spans="1:5" ht="15.75" customHeight="1">
      <c r="A18" s="21"/>
      <c r="E18" s="20" t="s">
        <v>132</v>
      </c>
    </row>
    <row r="19" spans="1:5" ht="15.75" customHeight="1">
      <c r="A19" s="21"/>
      <c r="E19" s="20" t="s">
        <v>111</v>
      </c>
    </row>
    <row r="20" spans="1:5" ht="15.75" customHeight="1">
      <c r="A20" s="21"/>
      <c r="E20" s="20" t="s">
        <v>112</v>
      </c>
    </row>
    <row r="21" ht="15.75" customHeight="1">
      <c r="A21" s="21"/>
    </row>
    <row r="22" spans="1:5" ht="15.75" customHeight="1">
      <c r="A22" s="21">
        <v>4</v>
      </c>
      <c r="B22" s="20" t="s">
        <v>113</v>
      </c>
      <c r="E22" s="20" t="s">
        <v>293</v>
      </c>
    </row>
    <row r="23" ht="15.75" customHeight="1">
      <c r="A23" s="21"/>
    </row>
    <row r="24" spans="1:5" ht="15.75" customHeight="1">
      <c r="A24" s="21">
        <v>5</v>
      </c>
      <c r="B24" s="20" t="s">
        <v>108</v>
      </c>
      <c r="E24" s="20" t="s">
        <v>294</v>
      </c>
    </row>
    <row r="25" ht="15.75" customHeight="1">
      <c r="A25" s="21"/>
    </row>
    <row r="26" spans="1:5" ht="15.75" customHeight="1">
      <c r="A26" s="21">
        <v>6</v>
      </c>
      <c r="B26" s="20" t="s">
        <v>109</v>
      </c>
      <c r="E26" s="20" t="s">
        <v>110</v>
      </c>
    </row>
    <row r="27" ht="15.75" customHeight="1">
      <c r="A27" s="21"/>
    </row>
    <row r="28" ht="15.75" customHeight="1">
      <c r="A28" s="21"/>
    </row>
    <row r="29" ht="15.75" customHeight="1">
      <c r="A29" s="21"/>
    </row>
    <row r="30" ht="15.75" customHeight="1">
      <c r="A30" s="21"/>
    </row>
    <row r="31" ht="15.75" customHeight="1">
      <c r="A31" s="21"/>
    </row>
    <row r="32" ht="15.75" customHeight="1">
      <c r="A32" s="21"/>
    </row>
    <row r="33" ht="15.75" customHeight="1">
      <c r="A33" s="21"/>
    </row>
    <row r="34" ht="15.75" customHeight="1">
      <c r="A34" s="21"/>
    </row>
    <row r="35" ht="15.75" customHeight="1">
      <c r="A35" s="21"/>
    </row>
  </sheetData>
  <mergeCells count="1">
    <mergeCell ref="A4:P4"/>
  </mergeCells>
  <printOptions horizontalCentered="1"/>
  <pageMargins left="0.17" right="0.13" top="0.61" bottom="0.72" header="0.14" footer="0.14"/>
  <pageSetup orientation="landscape" r:id="rId2"/>
  <headerFooter alignWithMargins="0">
    <oddHeader>&amp;C&amp;"Times New Roman,Bold"&amp;12NON EMPLOYEE DIRECTOR COMPENSATION
</oddHeader>
    <oddFooter>&amp;LFile = &amp;F
Worksheet = &amp;A
Path = &amp;Z&amp;RPage &amp;p
&amp;T 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70"/>
  <sheetViews>
    <sheetView workbookViewId="0" topLeftCell="A1">
      <selection activeCell="D6" sqref="D6"/>
    </sheetView>
  </sheetViews>
  <sheetFormatPr defaultColWidth="9.33203125" defaultRowHeight="12.75"/>
  <cols>
    <col min="1" max="1" width="9.33203125" style="3" customWidth="1"/>
    <col min="2" max="2" width="6.33203125" style="4" customWidth="1"/>
    <col min="3" max="3" width="6.66015625" style="4" customWidth="1"/>
    <col min="4" max="4" width="6.5" style="4" customWidth="1"/>
    <col min="5" max="16384" width="9.33203125" style="4" customWidth="1"/>
  </cols>
  <sheetData>
    <row r="1" ht="15.75"/>
    <row r="2" ht="15.75"/>
    <row r="4" spans="1:14" ht="15.75">
      <c r="A4" s="33" t="s">
        <v>115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>
      <c r="A5" s="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2" ht="15.75">
      <c r="A6" s="3">
        <v>1</v>
      </c>
      <c r="B6" s="4" t="s">
        <v>79</v>
      </c>
    </row>
    <row r="7" ht="15.75">
      <c r="C7" s="4" t="s">
        <v>55</v>
      </c>
    </row>
    <row r="8" ht="15.75">
      <c r="C8" s="4" t="s">
        <v>24</v>
      </c>
    </row>
    <row r="9" ht="15.75">
      <c r="D9" s="4" t="s">
        <v>304</v>
      </c>
    </row>
    <row r="10" ht="15.75">
      <c r="D10" s="4" t="s">
        <v>25</v>
      </c>
    </row>
    <row r="11" ht="15.75">
      <c r="D11" s="4" t="s">
        <v>26</v>
      </c>
    </row>
    <row r="12" ht="15.75">
      <c r="D12" s="4" t="s">
        <v>28</v>
      </c>
    </row>
    <row r="13" ht="15.75">
      <c r="D13" s="4" t="s">
        <v>29</v>
      </c>
    </row>
    <row r="14" ht="15.75">
      <c r="D14" s="4" t="s">
        <v>30</v>
      </c>
    </row>
    <row r="15" ht="15.75">
      <c r="D15" s="4" t="s">
        <v>31</v>
      </c>
    </row>
    <row r="16" ht="15.75">
      <c r="D16" s="4" t="s">
        <v>27</v>
      </c>
    </row>
    <row r="17" ht="15.75">
      <c r="D17" s="4" t="s">
        <v>47</v>
      </c>
    </row>
    <row r="18" ht="15.75">
      <c r="D18" s="4" t="s">
        <v>52</v>
      </c>
    </row>
    <row r="19" ht="15.75">
      <c r="D19" s="4" t="s">
        <v>53</v>
      </c>
    </row>
    <row r="20" ht="15.75">
      <c r="D20" s="4" t="s">
        <v>54</v>
      </c>
    </row>
    <row r="21" ht="15.75">
      <c r="C21" s="4" t="s">
        <v>23</v>
      </c>
    </row>
    <row r="22" ht="15.75">
      <c r="D22" s="4" t="s">
        <v>32</v>
      </c>
    </row>
    <row r="23" ht="15.75">
      <c r="D23" s="4" t="s">
        <v>33</v>
      </c>
    </row>
    <row r="24" ht="15.75">
      <c r="D24" s="4" t="s">
        <v>51</v>
      </c>
    </row>
    <row r="25" ht="15.75">
      <c r="D25" s="4" t="s">
        <v>34</v>
      </c>
    </row>
    <row r="26" ht="15.75">
      <c r="D26" s="4" t="s">
        <v>35</v>
      </c>
    </row>
    <row r="27" ht="15.75">
      <c r="E27" s="4" t="s">
        <v>36</v>
      </c>
    </row>
    <row r="28" ht="15.75">
      <c r="E28" s="4" t="s">
        <v>37</v>
      </c>
    </row>
    <row r="29" ht="15.75">
      <c r="E29" s="4" t="s">
        <v>38</v>
      </c>
    </row>
    <row r="30" ht="15.75">
      <c r="E30" s="4" t="s">
        <v>39</v>
      </c>
    </row>
    <row r="31" ht="15.75">
      <c r="E31" s="4" t="s">
        <v>40</v>
      </c>
    </row>
    <row r="32" ht="15.75">
      <c r="E32" s="4" t="s">
        <v>41</v>
      </c>
    </row>
    <row r="33" ht="15.75">
      <c r="D33" s="4" t="s">
        <v>305</v>
      </c>
    </row>
    <row r="35" spans="1:14" ht="15.75">
      <c r="A35" s="33" t="s">
        <v>301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7" spans="1:2" ht="15.75">
      <c r="A37" s="3">
        <v>1</v>
      </c>
      <c r="B37" s="4" t="s">
        <v>122</v>
      </c>
    </row>
    <row r="38" spans="3:7" ht="15.75">
      <c r="C38" s="4" t="s">
        <v>69</v>
      </c>
      <c r="G38" s="4" t="s">
        <v>74</v>
      </c>
    </row>
    <row r="39" spans="3:7" ht="15.75">
      <c r="C39" s="4" t="s">
        <v>70</v>
      </c>
      <c r="G39" s="4" t="s">
        <v>76</v>
      </c>
    </row>
    <row r="40" ht="15.75">
      <c r="G40" s="4" t="s">
        <v>75</v>
      </c>
    </row>
    <row r="41" spans="3:7" ht="15.75">
      <c r="C41" s="4" t="s">
        <v>71</v>
      </c>
      <c r="G41" s="4" t="s">
        <v>19</v>
      </c>
    </row>
    <row r="42" spans="3:7" ht="15.75">
      <c r="C42" s="4" t="s">
        <v>72</v>
      </c>
      <c r="G42" s="4" t="s">
        <v>133</v>
      </c>
    </row>
    <row r="43" spans="3:7" ht="15.75">
      <c r="C43" s="4" t="s">
        <v>73</v>
      </c>
      <c r="G43" s="4" t="s">
        <v>123</v>
      </c>
    </row>
    <row r="45" spans="1:2" ht="15.75">
      <c r="A45" s="3">
        <v>2</v>
      </c>
      <c r="B45" s="4" t="s">
        <v>77</v>
      </c>
    </row>
    <row r="46" ht="15.75">
      <c r="C46" s="4" t="s">
        <v>302</v>
      </c>
    </row>
    <row r="48" spans="1:2" ht="15.75">
      <c r="A48" s="3">
        <v>3</v>
      </c>
      <c r="B48" s="4" t="s">
        <v>78</v>
      </c>
    </row>
    <row r="49" ht="15.75">
      <c r="C49" s="4" t="s">
        <v>22</v>
      </c>
    </row>
    <row r="50" ht="15.75">
      <c r="C50" s="4" t="s">
        <v>21</v>
      </c>
    </row>
    <row r="51" ht="15.75">
      <c r="C51" s="4" t="s">
        <v>20</v>
      </c>
    </row>
    <row r="53" spans="1:2" ht="15.75">
      <c r="A53" s="3">
        <v>4</v>
      </c>
      <c r="B53" s="4" t="s">
        <v>80</v>
      </c>
    </row>
    <row r="54" ht="15.75">
      <c r="C54" s="4" t="s">
        <v>81</v>
      </c>
    </row>
    <row r="55" ht="15.75">
      <c r="D55" s="4" t="s">
        <v>82</v>
      </c>
    </row>
    <row r="56" ht="15.75">
      <c r="D56" s="4" t="s">
        <v>84</v>
      </c>
    </row>
    <row r="57" ht="15.75">
      <c r="D57" s="4" t="s">
        <v>83</v>
      </c>
    </row>
    <row r="58" ht="15.75">
      <c r="C58" s="4" t="s">
        <v>42</v>
      </c>
    </row>
    <row r="59" ht="15.75">
      <c r="D59" s="4" t="s">
        <v>85</v>
      </c>
    </row>
    <row r="60" ht="15.75">
      <c r="E60" s="4" t="s">
        <v>303</v>
      </c>
    </row>
    <row r="61" ht="15.75">
      <c r="F61" s="4" t="s">
        <v>141</v>
      </c>
    </row>
    <row r="62" ht="15.75">
      <c r="E62" s="4" t="s">
        <v>45</v>
      </c>
    </row>
    <row r="63" ht="15.75">
      <c r="E63" s="4" t="s">
        <v>46</v>
      </c>
    </row>
    <row r="64" ht="15.75">
      <c r="E64" s="4" t="s">
        <v>44</v>
      </c>
    </row>
    <row r="65" ht="15.75">
      <c r="D65" s="4" t="s">
        <v>86</v>
      </c>
    </row>
    <row r="66" ht="15.75">
      <c r="E66" s="4" t="s">
        <v>43</v>
      </c>
    </row>
    <row r="67" ht="15.75">
      <c r="E67" s="4" t="s">
        <v>49</v>
      </c>
    </row>
    <row r="68" ht="15.75">
      <c r="E68" s="4" t="s">
        <v>50</v>
      </c>
    </row>
    <row r="69" ht="15.75">
      <c r="E69" s="4" t="s">
        <v>48</v>
      </c>
    </row>
    <row r="70" ht="15.75">
      <c r="C70" s="4" t="s">
        <v>134</v>
      </c>
    </row>
  </sheetData>
  <mergeCells count="2">
    <mergeCell ref="A4:N4"/>
    <mergeCell ref="A35:N35"/>
  </mergeCells>
  <printOptions horizontalCentered="1"/>
  <pageMargins left="0.17" right="0.13" top="0.42" bottom="0.72" header="0.14" footer="0.14"/>
  <pageSetup orientation="landscape" r:id="rId2"/>
  <headerFooter alignWithMargins="0">
    <oddHeader>&amp;C&amp;"Times New Roman,Bold"&amp;12NON EMPLOYEE DIRECTOR COMPENSATION
</oddHeader>
    <oddFooter>&amp;LFile = &amp;F
Worksheet = &amp;A
Path = &amp;Z&amp;RPage &amp;p
&amp;T 
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5"/>
  <sheetViews>
    <sheetView workbookViewId="0" topLeftCell="A1">
      <selection activeCell="A4" sqref="A4:J4"/>
    </sheetView>
  </sheetViews>
  <sheetFormatPr defaultColWidth="9.33203125" defaultRowHeight="12.75"/>
  <cols>
    <col min="1" max="1" width="9.33203125" style="20" customWidth="1"/>
    <col min="2" max="2" width="5.83203125" style="20" customWidth="1"/>
    <col min="3" max="3" width="9.33203125" style="20" customWidth="1"/>
    <col min="4" max="4" width="38.16015625" style="20" customWidth="1"/>
    <col min="5" max="10" width="13.33203125" style="20" bestFit="1" customWidth="1"/>
    <col min="11" max="11" width="10.83203125" style="20" customWidth="1"/>
    <col min="12" max="16384" width="9.33203125" style="20" customWidth="1"/>
  </cols>
  <sheetData>
    <row r="1" ht="15.75"/>
    <row r="2" ht="15.75"/>
    <row r="3" spans="1:13" ht="15.75">
      <c r="A3" s="17"/>
      <c r="E3" s="21"/>
      <c r="F3" s="21"/>
      <c r="G3" s="21"/>
      <c r="H3" s="21"/>
      <c r="I3" s="21"/>
      <c r="J3" s="21"/>
      <c r="K3"/>
      <c r="L3"/>
      <c r="M3"/>
    </row>
    <row r="4" spans="1:13" ht="15.75">
      <c r="A4" s="33" t="s">
        <v>306</v>
      </c>
      <c r="B4" s="34"/>
      <c r="C4" s="34"/>
      <c r="D4" s="34"/>
      <c r="E4" s="34"/>
      <c r="F4" s="34"/>
      <c r="G4" s="34"/>
      <c r="H4" s="34"/>
      <c r="I4" s="34"/>
      <c r="J4" s="34"/>
      <c r="K4"/>
      <c r="L4"/>
      <c r="M4"/>
    </row>
    <row r="5" spans="1:13" ht="15.75">
      <c r="A5" s="17"/>
      <c r="E5" s="21"/>
      <c r="F5" s="21"/>
      <c r="G5" s="21"/>
      <c r="H5" s="21"/>
      <c r="I5" s="21"/>
      <c r="J5" s="21"/>
      <c r="K5"/>
      <c r="L5"/>
      <c r="M5"/>
    </row>
    <row r="6" spans="1:13" ht="15.75">
      <c r="A6" s="17"/>
      <c r="E6" s="21"/>
      <c r="F6" s="21"/>
      <c r="G6" s="21"/>
      <c r="H6" s="21"/>
      <c r="I6" s="21"/>
      <c r="J6" s="21"/>
      <c r="K6"/>
      <c r="L6"/>
      <c r="M6"/>
    </row>
    <row r="7" spans="5:10" ht="15.75">
      <c r="E7" s="2" t="s">
        <v>116</v>
      </c>
      <c r="F7" s="2" t="s">
        <v>117</v>
      </c>
      <c r="G7" s="2" t="s">
        <v>118</v>
      </c>
      <c r="H7" s="2" t="s">
        <v>119</v>
      </c>
      <c r="I7" s="2" t="s">
        <v>120</v>
      </c>
      <c r="J7" s="2" t="s">
        <v>121</v>
      </c>
    </row>
    <row r="8" spans="5:10" ht="15.75">
      <c r="E8" s="21"/>
      <c r="F8" s="21"/>
      <c r="G8" s="21"/>
      <c r="H8" s="21"/>
      <c r="I8" s="21"/>
      <c r="J8" s="21"/>
    </row>
    <row r="9" ht="15.75">
      <c r="A9" s="17" t="s">
        <v>87</v>
      </c>
    </row>
    <row r="10" spans="5:12" ht="15.75">
      <c r="E10" s="22"/>
      <c r="F10" s="22"/>
      <c r="G10" s="22"/>
      <c r="H10" s="22"/>
      <c r="I10" s="22"/>
      <c r="J10" s="22"/>
      <c r="K10" s="21"/>
      <c r="L10" s="21"/>
    </row>
    <row r="11" spans="2:12" ht="15.75">
      <c r="B11" s="20" t="s">
        <v>88</v>
      </c>
      <c r="E11" s="23">
        <v>0.01</v>
      </c>
      <c r="F11"/>
      <c r="G11"/>
      <c r="H11"/>
      <c r="I11"/>
      <c r="J11"/>
      <c r="K11" s="21"/>
      <c r="L11" s="21"/>
    </row>
    <row r="12" spans="2:12" ht="15.75">
      <c r="B12" s="20" t="s">
        <v>307</v>
      </c>
      <c r="E12" s="22">
        <f>E11*E22</f>
        <v>10</v>
      </c>
      <c r="F12" s="22"/>
      <c r="G12" s="22"/>
      <c r="H12" s="22"/>
      <c r="I12" s="22"/>
      <c r="J12" s="22"/>
      <c r="K12" s="21"/>
      <c r="L12" s="21"/>
    </row>
    <row r="13" spans="2:12" ht="15.75">
      <c r="B13" s="20" t="s">
        <v>135</v>
      </c>
      <c r="E13" s="22">
        <v>3</v>
      </c>
      <c r="F13"/>
      <c r="G13"/>
      <c r="H13"/>
      <c r="I13"/>
      <c r="J13"/>
      <c r="K13" s="21"/>
      <c r="L13" s="21"/>
    </row>
    <row r="14" spans="2:12" ht="16.5" thickBot="1">
      <c r="B14" s="20" t="s">
        <v>89</v>
      </c>
      <c r="E14" s="24">
        <f>E13*E12</f>
        <v>30</v>
      </c>
      <c r="F14"/>
      <c r="G14"/>
      <c r="H14"/>
      <c r="I14"/>
      <c r="J14"/>
      <c r="K14" s="21"/>
      <c r="L14" s="21"/>
    </row>
    <row r="15" spans="5:12" ht="16.5" thickTop="1">
      <c r="E15" s="22"/>
      <c r="F15"/>
      <c r="G15"/>
      <c r="H15"/>
      <c r="I15"/>
      <c r="J15"/>
      <c r="K15" s="21"/>
      <c r="L15" s="21"/>
    </row>
    <row r="16" spans="5:12" ht="15.75">
      <c r="E16" s="22"/>
      <c r="F16"/>
      <c r="G16"/>
      <c r="H16"/>
      <c r="I16"/>
      <c r="J16"/>
      <c r="K16" s="21"/>
      <c r="L16" s="21"/>
    </row>
    <row r="17" spans="1:12" ht="15.75">
      <c r="A17" s="17" t="s">
        <v>90</v>
      </c>
      <c r="E17" s="22"/>
      <c r="F17"/>
      <c r="G17"/>
      <c r="H17"/>
      <c r="I17"/>
      <c r="J17"/>
      <c r="K17" s="21"/>
      <c r="L17" s="21"/>
    </row>
    <row r="18" spans="1:2" ht="15.75">
      <c r="A18" s="17"/>
      <c r="B18" s="20" t="s">
        <v>91</v>
      </c>
    </row>
    <row r="19" spans="1:12" ht="15.75">
      <c r="A19"/>
      <c r="C19" s="20" t="s">
        <v>92</v>
      </c>
      <c r="E19" s="25">
        <v>1000000</v>
      </c>
      <c r="F19" s="25">
        <v>2000000</v>
      </c>
      <c r="G19" s="25">
        <v>3000000</v>
      </c>
      <c r="H19" s="25">
        <v>4000000</v>
      </c>
      <c r="I19" s="25">
        <v>5000000</v>
      </c>
      <c r="J19" s="25">
        <v>6000000</v>
      </c>
      <c r="K19" s="21"/>
      <c r="L19" s="21"/>
    </row>
    <row r="20" spans="3:12" ht="15.75">
      <c r="C20" s="20" t="s">
        <v>93</v>
      </c>
      <c r="E20" s="26">
        <v>3</v>
      </c>
      <c r="F20" s="26">
        <v>3</v>
      </c>
      <c r="G20" s="26">
        <v>3</v>
      </c>
      <c r="H20" s="26">
        <v>3</v>
      </c>
      <c r="I20" s="26">
        <v>3</v>
      </c>
      <c r="J20" s="26">
        <v>3</v>
      </c>
      <c r="K20" s="21"/>
      <c r="L20" s="21"/>
    </row>
    <row r="21" spans="3:12" ht="15.75">
      <c r="C21" s="20" t="s">
        <v>94</v>
      </c>
      <c r="E21" s="25">
        <f aca="true" t="shared" si="0" ref="E21:J21">E20*E19</f>
        <v>3000000</v>
      </c>
      <c r="F21" s="25">
        <f t="shared" si="0"/>
        <v>6000000</v>
      </c>
      <c r="G21" s="25">
        <f t="shared" si="0"/>
        <v>9000000</v>
      </c>
      <c r="H21" s="25">
        <f t="shared" si="0"/>
        <v>12000000</v>
      </c>
      <c r="I21" s="25">
        <f t="shared" si="0"/>
        <v>15000000</v>
      </c>
      <c r="J21" s="25">
        <f t="shared" si="0"/>
        <v>18000000</v>
      </c>
      <c r="K21" s="21"/>
      <c r="L21" s="21"/>
    </row>
    <row r="22" spans="2:12" ht="15.75">
      <c r="B22" s="20" t="s">
        <v>95</v>
      </c>
      <c r="E22" s="27">
        <v>1000</v>
      </c>
      <c r="F22" s="27">
        <v>1000</v>
      </c>
      <c r="G22" s="27">
        <v>1000</v>
      </c>
      <c r="H22" s="27">
        <v>1000</v>
      </c>
      <c r="I22" s="27">
        <v>1000</v>
      </c>
      <c r="J22" s="27">
        <v>1000</v>
      </c>
      <c r="K22" s="21"/>
      <c r="L22" s="21"/>
    </row>
    <row r="23" spans="2:12" s="28" customFormat="1" ht="15.75">
      <c r="B23" s="28" t="s">
        <v>96</v>
      </c>
      <c r="E23" s="22">
        <f aca="true" t="shared" si="1" ref="E23:J23">E21/E22</f>
        <v>3000</v>
      </c>
      <c r="F23" s="22">
        <f t="shared" si="1"/>
        <v>6000</v>
      </c>
      <c r="G23" s="22">
        <f t="shared" si="1"/>
        <v>9000</v>
      </c>
      <c r="H23" s="22">
        <f t="shared" si="1"/>
        <v>12000</v>
      </c>
      <c r="I23" s="22">
        <f t="shared" si="1"/>
        <v>15000</v>
      </c>
      <c r="J23" s="22">
        <f t="shared" si="1"/>
        <v>18000</v>
      </c>
      <c r="K23" s="29"/>
      <c r="L23" s="29"/>
    </row>
    <row r="24" spans="2:12" ht="15.75">
      <c r="B24" s="20" t="s">
        <v>97</v>
      </c>
      <c r="E24" s="22">
        <f>E23</f>
        <v>3000</v>
      </c>
      <c r="F24" s="22">
        <f>E24</f>
        <v>3000</v>
      </c>
      <c r="G24" s="22">
        <f>F24</f>
        <v>3000</v>
      </c>
      <c r="H24" s="22">
        <f>G24</f>
        <v>3000</v>
      </c>
      <c r="I24" s="22">
        <f>H24</f>
        <v>3000</v>
      </c>
      <c r="J24" s="22">
        <f>I24</f>
        <v>3000</v>
      </c>
      <c r="K24" s="21"/>
      <c r="L24" s="21"/>
    </row>
    <row r="25" spans="3:12" ht="15.75">
      <c r="C25" s="20" t="s">
        <v>136</v>
      </c>
      <c r="E25" s="22"/>
      <c r="F25" s="22"/>
      <c r="G25" s="22"/>
      <c r="H25" s="22"/>
      <c r="I25" s="22"/>
      <c r="J25" s="22"/>
      <c r="K25" s="21"/>
      <c r="L25" s="21"/>
    </row>
    <row r="26" spans="2:12" ht="16.5" thickBot="1">
      <c r="B26" s="20" t="s">
        <v>98</v>
      </c>
      <c r="E26" s="24">
        <f aca="true" t="shared" si="2" ref="E26:J26">E23-E24</f>
        <v>0</v>
      </c>
      <c r="F26" s="24">
        <f t="shared" si="2"/>
        <v>3000</v>
      </c>
      <c r="G26" s="24">
        <f t="shared" si="2"/>
        <v>6000</v>
      </c>
      <c r="H26" s="24">
        <f t="shared" si="2"/>
        <v>9000</v>
      </c>
      <c r="I26" s="24">
        <f t="shared" si="2"/>
        <v>12000</v>
      </c>
      <c r="J26" s="24">
        <f t="shared" si="2"/>
        <v>15000</v>
      </c>
      <c r="K26" s="21"/>
      <c r="L26" s="21"/>
    </row>
    <row r="27" spans="5:12" ht="16.5" thickTop="1">
      <c r="E27" s="22"/>
      <c r="F27" s="22"/>
      <c r="G27" s="22"/>
      <c r="H27" s="22"/>
      <c r="I27" s="22"/>
      <c r="J27" s="22"/>
      <c r="K27" s="21"/>
      <c r="L27" s="21"/>
    </row>
    <row r="28" spans="5:12" ht="15.75">
      <c r="E28" s="22"/>
      <c r="F28" s="22"/>
      <c r="G28" s="22"/>
      <c r="H28" s="22"/>
      <c r="I28" s="22"/>
      <c r="J28" s="22"/>
      <c r="K28" s="21"/>
      <c r="L28" s="21"/>
    </row>
    <row r="29" ht="15.75">
      <c r="A29" s="17" t="s">
        <v>99</v>
      </c>
    </row>
    <row r="30" spans="1:10" ht="15.75">
      <c r="A30" s="17"/>
      <c r="B30" s="20" t="s">
        <v>100</v>
      </c>
      <c r="F30" s="30">
        <f>1/3</f>
        <v>0.3333333333333333</v>
      </c>
      <c r="G30" s="30">
        <f>1/3</f>
        <v>0.3333333333333333</v>
      </c>
      <c r="H30" s="30">
        <f>1/3</f>
        <v>0.3333333333333333</v>
      </c>
      <c r="I30" s="21">
        <v>0</v>
      </c>
      <c r="J30" s="21">
        <v>0</v>
      </c>
    </row>
    <row r="31" spans="1:10" ht="15.75">
      <c r="A31" s="17"/>
      <c r="B31" s="20" t="s">
        <v>101</v>
      </c>
      <c r="F31" s="30">
        <f>1/3</f>
        <v>0.3333333333333333</v>
      </c>
      <c r="G31" s="31">
        <f>F31+G30</f>
        <v>0.6666666666666666</v>
      </c>
      <c r="H31" s="31">
        <f>G31+H30</f>
        <v>1</v>
      </c>
      <c r="I31" s="31">
        <f>H31+I30</f>
        <v>1</v>
      </c>
      <c r="J31" s="31">
        <f>I31+J30</f>
        <v>1</v>
      </c>
    </row>
    <row r="32" spans="1:10" ht="15.75">
      <c r="A32" s="17"/>
      <c r="B32" s="20" t="s">
        <v>102</v>
      </c>
      <c r="F32" s="22">
        <f>F31*F26</f>
        <v>1000</v>
      </c>
      <c r="G32" s="22">
        <f>G31*G26</f>
        <v>4000</v>
      </c>
      <c r="H32" s="22">
        <f>H31*H26</f>
        <v>9000</v>
      </c>
      <c r="I32" s="22">
        <f>I31*I26</f>
        <v>12000</v>
      </c>
      <c r="J32" s="22">
        <f>J31*J26</f>
        <v>15000</v>
      </c>
    </row>
    <row r="33" spans="1:10" ht="15.75">
      <c r="A33" s="17"/>
      <c r="B33" s="20" t="s">
        <v>103</v>
      </c>
      <c r="F33" s="22">
        <f>F32*$E$12</f>
        <v>10000</v>
      </c>
      <c r="G33" s="22">
        <f>G32*$E$12</f>
        <v>40000</v>
      </c>
      <c r="H33" s="22">
        <f>H32*$E$12</f>
        <v>90000</v>
      </c>
      <c r="I33" s="22">
        <f>I32*$E$12</f>
        <v>120000</v>
      </c>
      <c r="J33" s="22">
        <f>J32*$E$12</f>
        <v>150000</v>
      </c>
    </row>
    <row r="34" spans="1:2" ht="15.75">
      <c r="A34" s="17"/>
      <c r="B34"/>
    </row>
    <row r="35" ht="15.75">
      <c r="A35" s="17"/>
    </row>
  </sheetData>
  <mergeCells count="1">
    <mergeCell ref="A4:J4"/>
  </mergeCells>
  <printOptions horizontalCentered="1"/>
  <pageMargins left="0.17" right="0.13" top="0.45" bottom="0.72" header="0.14" footer="0.14"/>
  <pageSetup orientation="landscape" r:id="rId2"/>
  <headerFooter alignWithMargins="0">
    <oddHeader>&amp;C&amp;"Times New Roman,Bold"&amp;12NON EMPLOYEE DIRECTOR COMPENSATION
</oddHeader>
    <oddFooter>&amp;LFile = &amp;F
Worksheet = &amp;A
Path = &amp;Z&amp;RPage &amp;p
&amp;T 
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02"/>
  <sheetViews>
    <sheetView workbookViewId="0" topLeftCell="A96">
      <selection activeCell="A115" sqref="A115"/>
    </sheetView>
  </sheetViews>
  <sheetFormatPr defaultColWidth="9.33203125" defaultRowHeight="15" customHeight="1"/>
  <cols>
    <col min="1" max="1" width="30" style="13" bestFit="1" customWidth="1"/>
    <col min="2" max="2" width="9.33203125" style="3" bestFit="1" customWidth="1"/>
    <col min="3" max="3" width="30.33203125" style="5" bestFit="1" customWidth="1"/>
    <col min="4" max="7" width="11.83203125" style="6" customWidth="1"/>
    <col min="8" max="8" width="11.83203125" style="3" customWidth="1"/>
    <col min="9" max="16384" width="9.33203125" style="13" customWidth="1"/>
  </cols>
  <sheetData>
    <row r="3" spans="1:7" ht="15" customHeight="1">
      <c r="A3" s="2"/>
      <c r="C3" s="3"/>
      <c r="D3" s="3"/>
      <c r="E3" s="3"/>
      <c r="F3" s="3"/>
      <c r="G3" s="3"/>
    </row>
    <row r="4" spans="1:8" ht="15.75" customHeight="1">
      <c r="A4" s="33" t="s">
        <v>300</v>
      </c>
      <c r="B4" s="35"/>
      <c r="C4" s="35"/>
      <c r="D4" s="35"/>
      <c r="E4" s="35"/>
      <c r="F4" s="35"/>
      <c r="G4" s="35"/>
      <c r="H4" s="35"/>
    </row>
    <row r="5" spans="1:7" ht="15.75" customHeight="1">
      <c r="A5" s="2"/>
      <c r="C5" s="3"/>
      <c r="D5" s="3"/>
      <c r="E5" s="3"/>
      <c r="F5" s="3"/>
      <c r="G5" s="3"/>
    </row>
    <row r="6" spans="1:7" ht="15" customHeight="1">
      <c r="A6" s="2"/>
      <c r="C6" s="3"/>
      <c r="D6" s="3"/>
      <c r="E6" s="3"/>
      <c r="F6" s="3"/>
      <c r="G6" s="3"/>
    </row>
    <row r="7" spans="3:8" ht="15" customHeight="1">
      <c r="C7" s="33" t="s">
        <v>60</v>
      </c>
      <c r="D7" s="35"/>
      <c r="E7" s="35"/>
      <c r="F7" s="35"/>
      <c r="G7" s="35"/>
      <c r="H7" s="35"/>
    </row>
    <row r="8" ht="15" customHeight="1">
      <c r="A8" s="2"/>
    </row>
    <row r="9" spans="4:8" ht="15" customHeight="1">
      <c r="D9" s="18" t="s">
        <v>15</v>
      </c>
      <c r="E9" s="18" t="s">
        <v>14</v>
      </c>
      <c r="F9" s="18" t="s">
        <v>16</v>
      </c>
      <c r="G9" s="18" t="s">
        <v>7</v>
      </c>
      <c r="H9" s="18" t="s">
        <v>6</v>
      </c>
    </row>
    <row r="11" spans="2:10" s="5" customFormat="1" ht="15" customHeight="1">
      <c r="B11" s="6"/>
      <c r="C11" s="8" t="s">
        <v>8</v>
      </c>
      <c r="D11" s="50">
        <f>AVERAGE(D24:D98)</f>
        <v>31152.5593220339</v>
      </c>
      <c r="E11" s="50">
        <f>AVERAGE(E24:E98)</f>
        <v>17939.47619047619</v>
      </c>
      <c r="F11" s="50">
        <f>AVERAGE(F24:F98)</f>
        <v>15068.584615384616</v>
      </c>
      <c r="G11" s="50">
        <f>AVERAGE(G24:G98)</f>
        <v>437.5</v>
      </c>
      <c r="H11" s="50">
        <f>AVERAGE(H24:H98)</f>
        <v>64788.23809523809</v>
      </c>
      <c r="I11" s="13"/>
      <c r="J11" s="13"/>
    </row>
    <row r="12" spans="3:8" ht="15" customHeight="1">
      <c r="C12" s="8" t="s">
        <v>17</v>
      </c>
      <c r="D12" s="50">
        <f>MAX(D24:D98)</f>
        <v>82500</v>
      </c>
      <c r="E12" s="50">
        <f>MAX(E24:E98)</f>
        <v>92003</v>
      </c>
      <c r="F12" s="50">
        <f>MAX(F24:F98)</f>
        <v>169073</v>
      </c>
      <c r="G12" s="50">
        <f>MAX(G24:G98)</f>
        <v>18000</v>
      </c>
      <c r="H12" s="50">
        <f>MAX(H24:H98)</f>
        <v>251073</v>
      </c>
    </row>
    <row r="13" spans="3:8" ht="15" customHeight="1">
      <c r="C13" s="8" t="s">
        <v>18</v>
      </c>
      <c r="D13" s="50">
        <f>MIN(D24:D98)</f>
        <v>0</v>
      </c>
      <c r="E13" s="50">
        <f>MIN(E24:E98)</f>
        <v>0</v>
      </c>
      <c r="F13" s="50">
        <f>MIN(F24:F98)</f>
        <v>0</v>
      </c>
      <c r="G13" s="50">
        <f>MIN(G24:G98)</f>
        <v>0</v>
      </c>
      <c r="H13" s="50">
        <f>MIN(H24:H98)</f>
        <v>6576</v>
      </c>
    </row>
    <row r="15" spans="1:8" ht="15" customHeight="1">
      <c r="A15" s="10"/>
      <c r="B15" s="9"/>
      <c r="C15" s="10"/>
      <c r="D15" s="9"/>
      <c r="E15" s="9"/>
      <c r="F15" s="9"/>
      <c r="G15" s="9"/>
      <c r="H15" s="9"/>
    </row>
    <row r="18" spans="1:8" ht="15" customHeight="1">
      <c r="A18" s="33" t="s">
        <v>63</v>
      </c>
      <c r="B18" s="33"/>
      <c r="C18" s="33"/>
      <c r="D18" s="33"/>
      <c r="E18" s="33"/>
      <c r="F18" s="33"/>
      <c r="G18" s="33"/>
      <c r="H18" s="33"/>
    </row>
    <row r="19" spans="1:8" ht="15" customHeight="1">
      <c r="A19" s="33" t="s">
        <v>292</v>
      </c>
      <c r="B19" s="33"/>
      <c r="C19" s="33"/>
      <c r="D19" s="33"/>
      <c r="E19" s="33"/>
      <c r="F19" s="33"/>
      <c r="G19" s="33"/>
      <c r="H19" s="33"/>
    </row>
    <row r="20" spans="1:8" ht="15" customHeight="1">
      <c r="A20" s="2"/>
      <c r="B20" s="2"/>
      <c r="C20" s="2"/>
      <c r="D20" s="2"/>
      <c r="E20" s="2"/>
      <c r="F20" s="2"/>
      <c r="G20" s="2"/>
      <c r="H20" s="2"/>
    </row>
    <row r="22" spans="1:8" s="2" customFormat="1" ht="15" customHeight="1">
      <c r="A22" s="2" t="s">
        <v>1</v>
      </c>
      <c r="B22" s="2" t="s">
        <v>62</v>
      </c>
      <c r="C22" s="2" t="s">
        <v>61</v>
      </c>
      <c r="D22" s="2" t="s">
        <v>15</v>
      </c>
      <c r="E22" s="2" t="s">
        <v>14</v>
      </c>
      <c r="F22" s="2" t="s">
        <v>16</v>
      </c>
      <c r="G22" s="2" t="s">
        <v>7</v>
      </c>
      <c r="H22" s="2" t="s">
        <v>6</v>
      </c>
    </row>
    <row r="23" spans="3:8" ht="15" customHeight="1">
      <c r="C23" s="1"/>
      <c r="D23" s="11"/>
      <c r="E23" s="11"/>
      <c r="F23" s="11"/>
      <c r="G23" s="11"/>
      <c r="H23" s="11"/>
    </row>
    <row r="24" spans="1:8" s="5" customFormat="1" ht="15" customHeight="1">
      <c r="A24" s="5" t="s">
        <v>218</v>
      </c>
      <c r="B24" s="6" t="s">
        <v>157</v>
      </c>
      <c r="C24" s="49" t="s">
        <v>219</v>
      </c>
      <c r="D24" s="50">
        <v>20000</v>
      </c>
      <c r="E24" s="50">
        <v>20000</v>
      </c>
      <c r="F24" s="50">
        <v>3050</v>
      </c>
      <c r="G24" s="51">
        <v>0</v>
      </c>
      <c r="H24" s="50">
        <v>43050</v>
      </c>
    </row>
    <row r="25" spans="2:8" s="5" customFormat="1" ht="15" customHeight="1">
      <c r="B25" s="6"/>
      <c r="C25" s="49" t="s">
        <v>214</v>
      </c>
      <c r="D25" s="50">
        <v>64769</v>
      </c>
      <c r="E25" s="50" t="s">
        <v>213</v>
      </c>
      <c r="F25" s="50">
        <v>3050</v>
      </c>
      <c r="G25" s="51">
        <v>0</v>
      </c>
      <c r="H25" s="50">
        <v>67819</v>
      </c>
    </row>
    <row r="26" spans="2:8" s="5" customFormat="1" ht="15" customHeight="1">
      <c r="B26" s="6"/>
      <c r="C26" s="49" t="s">
        <v>215</v>
      </c>
      <c r="D26" s="50">
        <v>31731</v>
      </c>
      <c r="E26" s="50" t="s">
        <v>213</v>
      </c>
      <c r="F26" s="50">
        <v>3050</v>
      </c>
      <c r="G26" s="51">
        <v>0</v>
      </c>
      <c r="H26" s="50">
        <v>34781</v>
      </c>
    </row>
    <row r="27" spans="2:8" s="5" customFormat="1" ht="15" customHeight="1">
      <c r="B27" s="6"/>
      <c r="C27" s="49" t="s">
        <v>216</v>
      </c>
      <c r="D27" s="50">
        <v>13750</v>
      </c>
      <c r="E27" s="50">
        <v>12763</v>
      </c>
      <c r="F27" s="50">
        <v>3050</v>
      </c>
      <c r="G27" s="51">
        <v>0</v>
      </c>
      <c r="H27" s="50">
        <v>29563</v>
      </c>
    </row>
    <row r="28" spans="2:8" s="5" customFormat="1" ht="15" customHeight="1">
      <c r="B28" s="6"/>
      <c r="C28" s="49" t="s">
        <v>217</v>
      </c>
      <c r="D28" s="50">
        <v>21202</v>
      </c>
      <c r="E28" s="50">
        <v>7875</v>
      </c>
      <c r="F28" s="50">
        <v>3050</v>
      </c>
      <c r="G28" s="51">
        <v>0</v>
      </c>
      <c r="H28" s="50">
        <v>32127</v>
      </c>
    </row>
    <row r="29" spans="2:8" s="5" customFormat="1" ht="15" customHeight="1">
      <c r="B29" s="6"/>
      <c r="C29" s="49" t="s">
        <v>220</v>
      </c>
      <c r="D29" s="50">
        <v>43175</v>
      </c>
      <c r="E29" s="50">
        <v>43175</v>
      </c>
      <c r="F29" s="50">
        <v>3050</v>
      </c>
      <c r="G29" s="51">
        <v>0</v>
      </c>
      <c r="H29" s="50">
        <v>89400</v>
      </c>
    </row>
    <row r="30" spans="5:7" ht="15" customHeight="1">
      <c r="E30" s="3"/>
      <c r="F30" s="3"/>
      <c r="G30" s="3"/>
    </row>
    <row r="31" spans="1:8" ht="15" customHeight="1">
      <c r="A31" s="13" t="s">
        <v>221</v>
      </c>
      <c r="B31" s="3" t="s">
        <v>159</v>
      </c>
      <c r="C31" s="49" t="s">
        <v>222</v>
      </c>
      <c r="D31" s="50">
        <v>77000</v>
      </c>
      <c r="E31" s="50">
        <v>9140</v>
      </c>
      <c r="F31" s="50">
        <v>30094</v>
      </c>
      <c r="G31" s="51">
        <v>0</v>
      </c>
      <c r="H31" s="50">
        <v>116235</v>
      </c>
    </row>
    <row r="32" spans="3:8" ht="15" customHeight="1">
      <c r="C32" s="49" t="s">
        <v>223</v>
      </c>
      <c r="D32" s="50">
        <v>5833</v>
      </c>
      <c r="E32" s="50">
        <v>743</v>
      </c>
      <c r="F32" s="50">
        <v>0</v>
      </c>
      <c r="G32" s="51">
        <v>0</v>
      </c>
      <c r="H32" s="50">
        <v>6576</v>
      </c>
    </row>
    <row r="33" spans="3:8" ht="15" customHeight="1">
      <c r="C33" s="49" t="s">
        <v>224</v>
      </c>
      <c r="D33" s="50">
        <v>48917</v>
      </c>
      <c r="E33" s="50">
        <v>3097</v>
      </c>
      <c r="F33" s="50">
        <v>10724</v>
      </c>
      <c r="G33" s="51">
        <v>0</v>
      </c>
      <c r="H33" s="50" t="s">
        <v>225</v>
      </c>
    </row>
    <row r="34" spans="3:7" ht="15" customHeight="1">
      <c r="C34" s="49"/>
      <c r="F34" s="3"/>
      <c r="G34" s="3"/>
    </row>
    <row r="35" spans="1:8" ht="15" customHeight="1">
      <c r="A35" s="13" t="s">
        <v>226</v>
      </c>
      <c r="B35" s="3" t="s">
        <v>161</v>
      </c>
      <c r="C35" s="49" t="s">
        <v>227</v>
      </c>
      <c r="D35" s="50">
        <v>0</v>
      </c>
      <c r="E35" s="50">
        <v>15326</v>
      </c>
      <c r="F35" s="50">
        <v>0</v>
      </c>
      <c r="G35" s="51">
        <v>0</v>
      </c>
      <c r="H35" s="50">
        <v>15326</v>
      </c>
    </row>
    <row r="36" spans="3:8" ht="15" customHeight="1">
      <c r="C36" s="49" t="s">
        <v>229</v>
      </c>
      <c r="D36" s="50">
        <v>0</v>
      </c>
      <c r="E36" s="50">
        <v>19154</v>
      </c>
      <c r="F36" s="50">
        <v>0</v>
      </c>
      <c r="G36" s="51">
        <v>0</v>
      </c>
      <c r="H36" s="50">
        <v>19154</v>
      </c>
    </row>
    <row r="37" spans="3:8" ht="15" customHeight="1">
      <c r="C37" s="49" t="s">
        <v>230</v>
      </c>
      <c r="D37" s="50">
        <v>0</v>
      </c>
      <c r="E37" s="50">
        <v>15326</v>
      </c>
      <c r="F37" s="50">
        <v>0</v>
      </c>
      <c r="G37" s="51">
        <v>0</v>
      </c>
      <c r="H37" s="50">
        <v>15326</v>
      </c>
    </row>
    <row r="38" spans="6:7" ht="15" customHeight="1">
      <c r="F38" s="3"/>
      <c r="G38" s="3"/>
    </row>
    <row r="39" spans="1:9" ht="15" customHeight="1">
      <c r="A39" s="13" t="s">
        <v>231</v>
      </c>
      <c r="B39" s="3" t="s">
        <v>163</v>
      </c>
      <c r="C39" s="49" t="s">
        <v>232</v>
      </c>
      <c r="D39" s="50">
        <v>20000</v>
      </c>
      <c r="E39" s="51">
        <v>0</v>
      </c>
      <c r="F39" s="50">
        <v>15225</v>
      </c>
      <c r="G39" s="51">
        <v>10000</v>
      </c>
      <c r="H39" s="50">
        <v>45225</v>
      </c>
      <c r="I39" s="49"/>
    </row>
    <row r="40" spans="3:9" ht="15" customHeight="1">
      <c r="C40" s="49" t="s">
        <v>233</v>
      </c>
      <c r="D40" s="50">
        <v>20000</v>
      </c>
      <c r="E40" s="51">
        <v>0</v>
      </c>
      <c r="F40" s="50">
        <v>9758</v>
      </c>
      <c r="G40" s="51">
        <v>0</v>
      </c>
      <c r="H40" s="50">
        <v>29758</v>
      </c>
      <c r="I40" s="49"/>
    </row>
    <row r="41" spans="3:9" ht="15" customHeight="1">
      <c r="C41" s="49" t="s">
        <v>234</v>
      </c>
      <c r="D41" s="50">
        <v>30000</v>
      </c>
      <c r="E41" s="51">
        <v>0</v>
      </c>
      <c r="F41" s="50">
        <v>27516</v>
      </c>
      <c r="G41" s="51">
        <v>0</v>
      </c>
      <c r="H41" s="50">
        <v>57516</v>
      </c>
      <c r="I41" s="49"/>
    </row>
    <row r="42" spans="3:9" ht="15" customHeight="1">
      <c r="C42" s="49" t="s">
        <v>235</v>
      </c>
      <c r="D42" s="50">
        <v>20000</v>
      </c>
      <c r="E42" s="51">
        <v>0</v>
      </c>
      <c r="F42" s="50">
        <v>9758</v>
      </c>
      <c r="G42" s="51">
        <v>0</v>
      </c>
      <c r="H42" s="50">
        <v>29758</v>
      </c>
      <c r="I42" s="49"/>
    </row>
    <row r="43" spans="3:9" ht="15" customHeight="1">
      <c r="C43" s="49" t="s">
        <v>236</v>
      </c>
      <c r="D43" s="50">
        <v>20000</v>
      </c>
      <c r="E43" s="51">
        <v>0</v>
      </c>
      <c r="F43" s="50">
        <v>15315</v>
      </c>
      <c r="G43" s="51">
        <v>0</v>
      </c>
      <c r="H43" s="50">
        <v>35315</v>
      </c>
      <c r="I43" s="49"/>
    </row>
    <row r="44" spans="3:9" ht="15" customHeight="1">
      <c r="C44" s="49" t="s">
        <v>237</v>
      </c>
      <c r="D44" s="50">
        <v>20000</v>
      </c>
      <c r="E44" s="51">
        <v>0</v>
      </c>
      <c r="F44" s="50">
        <v>9716</v>
      </c>
      <c r="G44" s="51">
        <v>0</v>
      </c>
      <c r="H44" s="50">
        <v>29716</v>
      </c>
      <c r="I44" s="49"/>
    </row>
    <row r="45" spans="3:9" ht="15" customHeight="1">
      <c r="C45" s="49"/>
      <c r="D45" s="50"/>
      <c r="E45" s="50"/>
      <c r="F45" s="50"/>
      <c r="G45" s="51"/>
      <c r="H45" s="50"/>
      <c r="I45" s="49"/>
    </row>
    <row r="46" spans="1:8" ht="15" customHeight="1">
      <c r="A46" s="20" t="s">
        <v>166</v>
      </c>
      <c r="B46" s="3" t="s">
        <v>165</v>
      </c>
      <c r="C46" s="49" t="s">
        <v>238</v>
      </c>
      <c r="D46" s="50">
        <v>60000</v>
      </c>
      <c r="E46" s="51">
        <v>0</v>
      </c>
      <c r="F46" s="50">
        <v>11257</v>
      </c>
      <c r="G46" s="51">
        <v>0</v>
      </c>
      <c r="H46" s="50">
        <v>71257</v>
      </c>
    </row>
    <row r="47" spans="3:8" ht="15" customHeight="1">
      <c r="C47" s="49" t="s">
        <v>239</v>
      </c>
      <c r="D47" s="50">
        <v>30000</v>
      </c>
      <c r="E47" s="51">
        <v>0</v>
      </c>
      <c r="F47" s="50">
        <v>11257</v>
      </c>
      <c r="G47" s="51">
        <v>0</v>
      </c>
      <c r="H47" s="50">
        <v>41257</v>
      </c>
    </row>
    <row r="48" spans="3:8" ht="15" customHeight="1">
      <c r="C48" s="49" t="s">
        <v>255</v>
      </c>
      <c r="D48" s="50">
        <v>10027</v>
      </c>
      <c r="E48" s="51">
        <v>0</v>
      </c>
      <c r="F48" s="50">
        <v>44072</v>
      </c>
      <c r="G48" s="51">
        <v>0</v>
      </c>
      <c r="H48" s="50">
        <v>54099</v>
      </c>
    </row>
    <row r="49" spans="3:8" ht="15" customHeight="1">
      <c r="C49" s="49" t="s">
        <v>240</v>
      </c>
      <c r="D49" s="50">
        <v>40000</v>
      </c>
      <c r="E49" s="51">
        <v>0</v>
      </c>
      <c r="F49" s="50">
        <v>11257</v>
      </c>
      <c r="G49" s="51">
        <v>0</v>
      </c>
      <c r="H49" s="50">
        <v>51257</v>
      </c>
    </row>
    <row r="50" spans="3:8" ht="15" customHeight="1">
      <c r="C50" s="49" t="s">
        <v>241</v>
      </c>
      <c r="D50" s="50">
        <v>40000</v>
      </c>
      <c r="E50" s="51">
        <v>0</v>
      </c>
      <c r="F50" s="50">
        <v>11257</v>
      </c>
      <c r="G50" s="51">
        <v>0</v>
      </c>
      <c r="H50" s="50">
        <v>51257</v>
      </c>
    </row>
    <row r="51" spans="3:8" ht="15" customHeight="1">
      <c r="C51" s="49" t="s">
        <v>254</v>
      </c>
      <c r="D51" s="50">
        <v>24375</v>
      </c>
      <c r="E51" s="51">
        <v>0</v>
      </c>
      <c r="F51" s="50">
        <v>11257</v>
      </c>
      <c r="G51" s="51">
        <v>0</v>
      </c>
      <c r="H51" s="50">
        <v>35632</v>
      </c>
    </row>
    <row r="52" ht="15" customHeight="1">
      <c r="G52" s="3"/>
    </row>
    <row r="53" spans="1:8" ht="15" customHeight="1">
      <c r="A53" s="20" t="s">
        <v>168</v>
      </c>
      <c r="B53" s="3" t="s">
        <v>167</v>
      </c>
      <c r="C53" s="49" t="s">
        <v>242</v>
      </c>
      <c r="D53" s="50" t="s">
        <v>243</v>
      </c>
      <c r="E53" s="51">
        <v>0</v>
      </c>
      <c r="F53" s="50">
        <v>30190</v>
      </c>
      <c r="G53" s="51">
        <v>0</v>
      </c>
      <c r="H53" s="50">
        <v>35190</v>
      </c>
    </row>
    <row r="54" spans="3:8" ht="15" customHeight="1">
      <c r="C54" s="49" t="s">
        <v>244</v>
      </c>
      <c r="D54" s="50" t="s">
        <v>245</v>
      </c>
      <c r="E54" s="51">
        <v>0</v>
      </c>
      <c r="F54" s="50">
        <v>13152</v>
      </c>
      <c r="G54" s="51">
        <v>0</v>
      </c>
      <c r="H54" s="50">
        <v>42652</v>
      </c>
    </row>
    <row r="55" spans="3:8" ht="15" customHeight="1">
      <c r="C55" s="49" t="s">
        <v>246</v>
      </c>
      <c r="D55" s="50" t="s">
        <v>247</v>
      </c>
      <c r="E55" s="51">
        <v>0</v>
      </c>
      <c r="F55" s="50">
        <v>15815</v>
      </c>
      <c r="G55" s="51">
        <v>0</v>
      </c>
      <c r="H55" s="50">
        <v>48815</v>
      </c>
    </row>
    <row r="56" spans="3:8" ht="15" customHeight="1">
      <c r="C56" s="49" t="s">
        <v>248</v>
      </c>
      <c r="D56" s="50" t="s">
        <v>249</v>
      </c>
      <c r="E56" s="51">
        <v>0</v>
      </c>
      <c r="F56" s="50">
        <v>15815</v>
      </c>
      <c r="G56" s="51">
        <v>0</v>
      </c>
      <c r="H56" s="50">
        <v>49815</v>
      </c>
    </row>
    <row r="57" spans="3:8" ht="15" customHeight="1">
      <c r="C57" s="49" t="s">
        <v>250</v>
      </c>
      <c r="D57" s="50" t="s">
        <v>251</v>
      </c>
      <c r="E57" s="51">
        <v>0</v>
      </c>
      <c r="F57" s="50">
        <v>14040</v>
      </c>
      <c r="G57" s="51">
        <v>0</v>
      </c>
      <c r="H57" s="50">
        <v>37290</v>
      </c>
    </row>
    <row r="58" spans="3:8" ht="15" customHeight="1">
      <c r="C58" s="49" t="s">
        <v>252</v>
      </c>
      <c r="D58" s="50" t="s">
        <v>253</v>
      </c>
      <c r="E58" s="51">
        <v>0</v>
      </c>
      <c r="F58" s="50">
        <v>16702</v>
      </c>
      <c r="G58" s="51">
        <v>0</v>
      </c>
      <c r="H58" s="50">
        <v>60702</v>
      </c>
    </row>
    <row r="59" ht="15" customHeight="1">
      <c r="I59"/>
    </row>
    <row r="60" spans="1:9" ht="15" customHeight="1">
      <c r="A60" s="20" t="s">
        <v>170</v>
      </c>
      <c r="B60" s="3" t="s">
        <v>169</v>
      </c>
      <c r="C60" s="49" t="s">
        <v>256</v>
      </c>
      <c r="D60" s="50">
        <v>30000</v>
      </c>
      <c r="E60" s="51">
        <v>0</v>
      </c>
      <c r="F60" s="51">
        <v>0</v>
      </c>
      <c r="G60" s="51">
        <v>0</v>
      </c>
      <c r="H60" s="50">
        <v>30000</v>
      </c>
      <c r="I60"/>
    </row>
    <row r="61" spans="3:9" ht="15" customHeight="1">
      <c r="C61" s="49" t="s">
        <v>257</v>
      </c>
      <c r="D61" s="50">
        <v>40000</v>
      </c>
      <c r="E61" s="51">
        <v>0</v>
      </c>
      <c r="F61" s="51">
        <v>0</v>
      </c>
      <c r="G61" s="51" t="s">
        <v>228</v>
      </c>
      <c r="H61" s="50">
        <v>40000</v>
      </c>
      <c r="I61"/>
    </row>
    <row r="62" spans="3:9" ht="15" customHeight="1">
      <c r="C62" s="49" t="s">
        <v>258</v>
      </c>
      <c r="D62" s="50">
        <v>18000</v>
      </c>
      <c r="E62" s="51">
        <v>0</v>
      </c>
      <c r="F62" s="51">
        <v>0</v>
      </c>
      <c r="G62" s="51">
        <v>18000</v>
      </c>
      <c r="H62" s="50">
        <v>36000</v>
      </c>
      <c r="I62"/>
    </row>
    <row r="63" spans="3:9" ht="15" customHeight="1">
      <c r="C63" s="49" t="s">
        <v>259</v>
      </c>
      <c r="D63" s="50">
        <v>28500</v>
      </c>
      <c r="E63" s="51">
        <v>0</v>
      </c>
      <c r="F63" s="51">
        <v>0</v>
      </c>
      <c r="G63" s="51">
        <v>0</v>
      </c>
      <c r="H63" s="50">
        <v>28500</v>
      </c>
      <c r="I63"/>
    </row>
    <row r="64" spans="3:9" ht="15" customHeight="1">
      <c r="C64" s="49" t="s">
        <v>260</v>
      </c>
      <c r="D64" s="50">
        <v>30000</v>
      </c>
      <c r="E64" s="51">
        <v>0</v>
      </c>
      <c r="F64" s="51">
        <v>0</v>
      </c>
      <c r="G64" s="51">
        <v>0</v>
      </c>
      <c r="H64" s="50">
        <v>30000</v>
      </c>
      <c r="I64"/>
    </row>
    <row r="65" spans="3:9" ht="15" customHeight="1">
      <c r="C65" s="49" t="s">
        <v>261</v>
      </c>
      <c r="D65" s="50">
        <v>25000</v>
      </c>
      <c r="E65" s="51">
        <v>0</v>
      </c>
      <c r="F65" s="51">
        <v>0</v>
      </c>
      <c r="G65" s="51">
        <v>0</v>
      </c>
      <c r="H65" s="50">
        <v>25000</v>
      </c>
      <c r="I65"/>
    </row>
    <row r="66" spans="3:9" ht="15" customHeight="1">
      <c r="C66" s="49" t="s">
        <v>262</v>
      </c>
      <c r="D66" s="50">
        <v>15000</v>
      </c>
      <c r="E66" s="51">
        <v>0</v>
      </c>
      <c r="F66" s="51">
        <v>0</v>
      </c>
      <c r="G66" s="51">
        <v>0</v>
      </c>
      <c r="H66" s="50">
        <v>15000</v>
      </c>
      <c r="I66"/>
    </row>
    <row r="67" spans="5:7" ht="15" customHeight="1">
      <c r="E67" s="3"/>
      <c r="F67" s="3"/>
      <c r="G67" s="3"/>
    </row>
    <row r="68" spans="1:8" ht="15" customHeight="1">
      <c r="A68" s="20" t="s">
        <v>171</v>
      </c>
      <c r="B68" s="3" t="s">
        <v>172</v>
      </c>
      <c r="C68" s="49" t="s">
        <v>263</v>
      </c>
      <c r="D68" s="50">
        <v>56250</v>
      </c>
      <c r="E68" s="51">
        <v>6345</v>
      </c>
      <c r="F68" s="51">
        <v>0</v>
      </c>
      <c r="G68" s="51">
        <v>0</v>
      </c>
      <c r="H68" s="50">
        <v>62595</v>
      </c>
    </row>
    <row r="69" spans="3:8" ht="15" customHeight="1">
      <c r="C69" s="49" t="s">
        <v>264</v>
      </c>
      <c r="D69" s="50">
        <v>0</v>
      </c>
      <c r="E69" s="51">
        <v>0</v>
      </c>
      <c r="F69" s="51">
        <v>0</v>
      </c>
      <c r="G69" s="51">
        <v>0</v>
      </c>
      <c r="H69" s="50" t="s">
        <v>228</v>
      </c>
    </row>
    <row r="70" spans="3:8" ht="15" customHeight="1">
      <c r="C70" s="49" t="s">
        <v>265</v>
      </c>
      <c r="D70" s="50">
        <v>42833</v>
      </c>
      <c r="E70" s="51">
        <v>6345</v>
      </c>
      <c r="F70" s="51">
        <v>0</v>
      </c>
      <c r="G70" s="51">
        <v>0</v>
      </c>
      <c r="H70" s="50">
        <v>49178</v>
      </c>
    </row>
    <row r="71" spans="3:8" ht="15" customHeight="1">
      <c r="C71" s="49" t="s">
        <v>266</v>
      </c>
      <c r="D71" s="50">
        <v>44583</v>
      </c>
      <c r="E71" s="51">
        <v>6345</v>
      </c>
      <c r="F71" s="51">
        <v>0</v>
      </c>
      <c r="G71" s="51">
        <v>0</v>
      </c>
      <c r="H71" s="50">
        <v>50928</v>
      </c>
    </row>
    <row r="72" spans="3:8" ht="15" customHeight="1">
      <c r="C72" s="49" t="s">
        <v>267</v>
      </c>
      <c r="D72" s="50">
        <v>34500</v>
      </c>
      <c r="E72" s="51">
        <v>0</v>
      </c>
      <c r="F72" s="51">
        <v>56784</v>
      </c>
      <c r="G72" s="51">
        <v>0</v>
      </c>
      <c r="H72" s="50">
        <v>91284</v>
      </c>
    </row>
    <row r="73" spans="3:8" ht="15" customHeight="1">
      <c r="C73" s="49" t="s">
        <v>268</v>
      </c>
      <c r="D73" s="50">
        <v>44708</v>
      </c>
      <c r="E73" s="51">
        <v>6345</v>
      </c>
      <c r="F73" s="51">
        <v>0</v>
      </c>
      <c r="G73" s="51">
        <v>0</v>
      </c>
      <c r="H73" s="50">
        <v>51053</v>
      </c>
    </row>
    <row r="74" spans="3:8" ht="15" customHeight="1">
      <c r="C74" s="49" t="s">
        <v>269</v>
      </c>
      <c r="D74" s="50">
        <v>30916</v>
      </c>
      <c r="E74" s="51">
        <v>0</v>
      </c>
      <c r="F74" s="51">
        <v>0</v>
      </c>
      <c r="G74" s="51">
        <v>0</v>
      </c>
      <c r="H74" s="50">
        <v>30916</v>
      </c>
    </row>
    <row r="75" spans="3:8" ht="15" customHeight="1">
      <c r="C75" s="49" t="s">
        <v>270</v>
      </c>
      <c r="D75" s="50">
        <v>10125</v>
      </c>
      <c r="E75" s="51">
        <v>0</v>
      </c>
      <c r="F75" s="51">
        <v>0</v>
      </c>
      <c r="G75" s="51">
        <v>0</v>
      </c>
      <c r="H75" s="50">
        <v>10125</v>
      </c>
    </row>
    <row r="76" spans="3:9" ht="15" customHeight="1">
      <c r="C76" s="49"/>
      <c r="D76" s="50"/>
      <c r="E76" s="51"/>
      <c r="F76" s="51"/>
      <c r="G76" s="51"/>
      <c r="H76" s="50"/>
      <c r="I76" s="49"/>
    </row>
    <row r="77" spans="1:9" ht="15" customHeight="1">
      <c r="A77" s="13" t="s">
        <v>271</v>
      </c>
      <c r="B77" s="3" t="s">
        <v>173</v>
      </c>
      <c r="C77" s="49" t="s">
        <v>272</v>
      </c>
      <c r="D77" s="50">
        <v>38000</v>
      </c>
      <c r="E77" s="51">
        <v>23322</v>
      </c>
      <c r="F77" s="51">
        <v>82929</v>
      </c>
      <c r="G77" s="51">
        <v>0</v>
      </c>
      <c r="H77" s="50">
        <v>144251</v>
      </c>
      <c r="I77" s="49"/>
    </row>
    <row r="78" spans="3:9" ht="15" customHeight="1">
      <c r="C78" s="49" t="s">
        <v>273</v>
      </c>
      <c r="D78" s="50">
        <v>33250</v>
      </c>
      <c r="E78" s="51">
        <v>28385</v>
      </c>
      <c r="F78" s="51">
        <v>56560</v>
      </c>
      <c r="G78" s="51">
        <v>0</v>
      </c>
      <c r="H78" s="50">
        <v>118195</v>
      </c>
      <c r="I78" s="49"/>
    </row>
    <row r="79" spans="3:9" ht="15" customHeight="1">
      <c r="C79" s="49" t="s">
        <v>274</v>
      </c>
      <c r="D79" s="50">
        <v>38000</v>
      </c>
      <c r="E79" s="51">
        <v>35975</v>
      </c>
      <c r="F79" s="51">
        <v>66594</v>
      </c>
      <c r="G79" s="51">
        <v>0</v>
      </c>
      <c r="H79" s="50">
        <v>140569</v>
      </c>
      <c r="I79" s="49"/>
    </row>
    <row r="80" spans="3:9" ht="15" customHeight="1">
      <c r="C80" s="49" t="s">
        <v>275</v>
      </c>
      <c r="D80" s="50">
        <v>42750</v>
      </c>
      <c r="E80" s="51">
        <v>35975</v>
      </c>
      <c r="F80" s="51">
        <v>69012</v>
      </c>
      <c r="G80" s="51">
        <v>0</v>
      </c>
      <c r="H80" s="50">
        <v>147737</v>
      </c>
      <c r="I80" s="49"/>
    </row>
    <row r="81" spans="3:9" ht="15" customHeight="1">
      <c r="C81" s="49" t="s">
        <v>276</v>
      </c>
      <c r="D81" s="50">
        <v>42750</v>
      </c>
      <c r="E81" s="51">
        <v>41030</v>
      </c>
      <c r="F81" s="51">
        <v>57017</v>
      </c>
      <c r="G81" s="51">
        <v>0</v>
      </c>
      <c r="H81" s="50">
        <v>140797</v>
      </c>
      <c r="I81" s="49"/>
    </row>
    <row r="82" spans="3:9" ht="15" customHeight="1">
      <c r="C82" s="49" t="s">
        <v>277</v>
      </c>
      <c r="D82" s="50">
        <v>33250</v>
      </c>
      <c r="E82" s="51">
        <v>23322</v>
      </c>
      <c r="F82" s="51">
        <v>69012</v>
      </c>
      <c r="G82" s="51">
        <v>0</v>
      </c>
      <c r="H82" s="50">
        <v>125584</v>
      </c>
      <c r="I82" s="49"/>
    </row>
    <row r="83" spans="3:9" ht="15" customHeight="1">
      <c r="C83" s="49"/>
      <c r="D83" s="50"/>
      <c r="E83" s="51"/>
      <c r="F83" s="51"/>
      <c r="G83" s="51"/>
      <c r="H83" s="50"/>
      <c r="I83" s="49"/>
    </row>
    <row r="84" spans="1:9" ht="15" customHeight="1">
      <c r="A84" s="13" t="s">
        <v>176</v>
      </c>
      <c r="B84" s="3" t="s">
        <v>175</v>
      </c>
      <c r="C84" s="49" t="s">
        <v>278</v>
      </c>
      <c r="D84" s="50">
        <v>37500</v>
      </c>
      <c r="E84" s="51">
        <v>72800</v>
      </c>
      <c r="F84" s="51">
        <v>0</v>
      </c>
      <c r="G84" s="51">
        <v>0</v>
      </c>
      <c r="H84" s="51">
        <v>110300</v>
      </c>
      <c r="I84" s="49"/>
    </row>
    <row r="85" spans="3:9" ht="15" customHeight="1">
      <c r="C85" s="49" t="s">
        <v>279</v>
      </c>
      <c r="D85" s="51">
        <v>0</v>
      </c>
      <c r="E85" s="51">
        <v>92003</v>
      </c>
      <c r="F85" s="51">
        <v>0</v>
      </c>
      <c r="G85" s="51">
        <v>0</v>
      </c>
      <c r="H85" s="51">
        <v>92003</v>
      </c>
      <c r="I85" s="49"/>
    </row>
    <row r="86" spans="3:9" ht="15" customHeight="1">
      <c r="C86" s="49" t="s">
        <v>280</v>
      </c>
      <c r="D86" s="51">
        <v>0</v>
      </c>
      <c r="E86" s="51">
        <v>92003</v>
      </c>
      <c r="F86" s="51">
        <v>0</v>
      </c>
      <c r="G86" s="51">
        <v>0</v>
      </c>
      <c r="H86" s="51">
        <v>92003</v>
      </c>
      <c r="I86" s="49"/>
    </row>
    <row r="87" spans="3:9" ht="15" customHeight="1">
      <c r="C87" s="49" t="s">
        <v>281</v>
      </c>
      <c r="D87" s="50">
        <v>50000</v>
      </c>
      <c r="E87" s="51">
        <v>62400</v>
      </c>
      <c r="F87" s="51">
        <v>0</v>
      </c>
      <c r="G87" s="51">
        <v>0</v>
      </c>
      <c r="H87" s="51">
        <v>112400</v>
      </c>
      <c r="I87" s="49"/>
    </row>
    <row r="88" spans="3:9" ht="15" customHeight="1">
      <c r="C88" s="49" t="s">
        <v>282</v>
      </c>
      <c r="D88" s="50">
        <v>30000</v>
      </c>
      <c r="E88" s="51">
        <v>52000</v>
      </c>
      <c r="F88" s="51">
        <v>169073</v>
      </c>
      <c r="G88" s="51">
        <v>0</v>
      </c>
      <c r="H88" s="51">
        <v>251073</v>
      </c>
      <c r="I88" s="49"/>
    </row>
    <row r="89" spans="3:9" ht="15" customHeight="1">
      <c r="C89" s="49" t="s">
        <v>283</v>
      </c>
      <c r="D89" s="50">
        <v>40000</v>
      </c>
      <c r="E89" s="51">
        <v>52000</v>
      </c>
      <c r="F89" s="51">
        <v>0</v>
      </c>
      <c r="G89" s="51">
        <v>0</v>
      </c>
      <c r="H89" s="51">
        <v>92000</v>
      </c>
      <c r="I89" s="49"/>
    </row>
    <row r="90" spans="6:7" ht="15" customHeight="1">
      <c r="F90" s="3"/>
      <c r="G90" s="3"/>
    </row>
    <row r="91" spans="1:8" ht="15" customHeight="1">
      <c r="A91" s="20" t="s">
        <v>178</v>
      </c>
      <c r="B91" s="3" t="s">
        <v>177</v>
      </c>
      <c r="C91" s="49" t="s">
        <v>284</v>
      </c>
      <c r="D91" s="50">
        <v>75000</v>
      </c>
      <c r="E91" s="51">
        <v>18225</v>
      </c>
      <c r="F91" s="51">
        <v>0</v>
      </c>
      <c r="G91" s="51">
        <v>0</v>
      </c>
      <c r="H91" s="51">
        <v>93225</v>
      </c>
    </row>
    <row r="92" spans="3:8" ht="15" customHeight="1">
      <c r="C92" s="49" t="s">
        <v>285</v>
      </c>
      <c r="D92" s="50">
        <v>36266</v>
      </c>
      <c r="E92" s="51">
        <v>54459</v>
      </c>
      <c r="F92" s="51">
        <v>0</v>
      </c>
      <c r="G92" s="51">
        <v>0</v>
      </c>
      <c r="H92" s="51">
        <v>90725</v>
      </c>
    </row>
    <row r="93" spans="3:8" ht="15" customHeight="1">
      <c r="C93" s="49" t="s">
        <v>286</v>
      </c>
      <c r="D93" s="50">
        <v>82500</v>
      </c>
      <c r="E93" s="51">
        <v>18225</v>
      </c>
      <c r="F93" s="51">
        <v>0</v>
      </c>
      <c r="G93" s="51">
        <v>0</v>
      </c>
      <c r="H93" s="51">
        <v>100725</v>
      </c>
    </row>
    <row r="94" spans="3:8" ht="15" customHeight="1">
      <c r="C94" s="49" t="s">
        <v>287</v>
      </c>
      <c r="D94" s="50">
        <v>13</v>
      </c>
      <c r="E94" s="51">
        <v>90712</v>
      </c>
      <c r="F94" s="51">
        <v>0</v>
      </c>
      <c r="G94" s="51">
        <v>0</v>
      </c>
      <c r="H94" s="51">
        <v>90725</v>
      </c>
    </row>
    <row r="95" spans="3:8" ht="15" customHeight="1">
      <c r="C95" s="49" t="s">
        <v>288</v>
      </c>
      <c r="D95" s="50">
        <v>62500</v>
      </c>
      <c r="E95" s="51">
        <v>18225</v>
      </c>
      <c r="F95" s="51">
        <v>0</v>
      </c>
      <c r="G95" s="51">
        <v>0</v>
      </c>
      <c r="H95" s="51">
        <v>80725</v>
      </c>
    </row>
    <row r="96" spans="3:8" ht="15" customHeight="1">
      <c r="C96" s="49" t="s">
        <v>289</v>
      </c>
      <c r="D96" s="50">
        <v>11</v>
      </c>
      <c r="E96" s="51">
        <v>75714</v>
      </c>
      <c r="F96" s="51">
        <v>0</v>
      </c>
      <c r="G96" s="51">
        <v>0</v>
      </c>
      <c r="H96" s="51">
        <v>75725</v>
      </c>
    </row>
    <row r="97" spans="3:8" ht="15" customHeight="1">
      <c r="C97" s="49" t="s">
        <v>290</v>
      </c>
      <c r="D97" s="50">
        <v>50000</v>
      </c>
      <c r="E97" s="51">
        <v>18225</v>
      </c>
      <c r="F97" s="51">
        <v>0</v>
      </c>
      <c r="G97" s="51">
        <v>0</v>
      </c>
      <c r="H97" s="51">
        <v>68225</v>
      </c>
    </row>
    <row r="98" spans="3:8" ht="15" customHeight="1">
      <c r="C98" s="49" t="s">
        <v>291</v>
      </c>
      <c r="D98" s="50">
        <v>35017</v>
      </c>
      <c r="E98" s="51">
        <v>53208</v>
      </c>
      <c r="F98" s="51">
        <v>0</v>
      </c>
      <c r="G98" s="51">
        <v>0</v>
      </c>
      <c r="H98" s="51">
        <v>88225</v>
      </c>
    </row>
    <row r="99" spans="5:7" ht="15" customHeight="1">
      <c r="E99" s="3"/>
      <c r="F99" s="3"/>
      <c r="G99" s="3"/>
    </row>
    <row r="100" spans="5:7" ht="15" customHeight="1">
      <c r="E100" s="3"/>
      <c r="F100" s="3"/>
      <c r="G100" s="3"/>
    </row>
    <row r="101" spans="6:7" ht="15" customHeight="1">
      <c r="F101" s="3"/>
      <c r="G101" s="3"/>
    </row>
    <row r="102" spans="6:7" ht="15" customHeight="1">
      <c r="F102" s="3"/>
      <c r="G102" s="3"/>
    </row>
  </sheetData>
  <mergeCells count="4">
    <mergeCell ref="C7:H7"/>
    <mergeCell ref="A18:H18"/>
    <mergeCell ref="A4:H4"/>
    <mergeCell ref="A19:H19"/>
  </mergeCells>
  <printOptions horizontalCentered="1"/>
  <pageMargins left="0.17" right="0.13" top="0.56" bottom="0.72" header="0.14" footer="0.14"/>
  <pageSetup orientation="landscape" r:id="rId2"/>
  <headerFooter alignWithMargins="0">
    <oddHeader>&amp;C&amp;"Times New Roman,Bold"&amp;12NON EMPLOYEE DIRECTOR COMPENSATION
</oddHeader>
    <oddFooter>&amp;LFile = &amp;F
Worksheet = &amp;A
Path = &amp;Z&amp;RPage &amp;p
&amp;T 
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7"/>
  <sheetViews>
    <sheetView workbookViewId="0" topLeftCell="A7">
      <selection activeCell="A26" sqref="A26"/>
    </sheetView>
  </sheetViews>
  <sheetFormatPr defaultColWidth="9.33203125" defaultRowHeight="15.75" customHeight="1"/>
  <cols>
    <col min="1" max="1" width="12.33203125" style="4" customWidth="1"/>
    <col min="2" max="2" width="8.5" style="3" customWidth="1"/>
    <col min="3" max="3" width="32.5" style="3" bestFit="1" customWidth="1"/>
    <col min="4" max="4" width="11" style="48" customWidth="1"/>
    <col min="5" max="5" width="12" style="3" customWidth="1"/>
    <col min="6" max="6" width="8.5" style="3" customWidth="1"/>
    <col min="7" max="7" width="11.5" style="3" bestFit="1" customWidth="1"/>
    <col min="8" max="8" width="9.33203125" style="3" customWidth="1"/>
    <col min="9" max="9" width="9.33203125" style="4" customWidth="1"/>
    <col min="10" max="10" width="14.33203125" style="4" bestFit="1" customWidth="1"/>
    <col min="11" max="11" width="12.5" style="4" customWidth="1"/>
    <col min="12" max="12" width="13" style="4" customWidth="1"/>
    <col min="13" max="16384" width="9.33203125" style="4" customWidth="1"/>
  </cols>
  <sheetData>
    <row r="3" spans="1:12" ht="15.75" customHeight="1">
      <c r="A3" s="33" t="s">
        <v>308</v>
      </c>
      <c r="B3" s="36"/>
      <c r="C3" s="36"/>
      <c r="D3" s="36"/>
      <c r="E3" s="36"/>
      <c r="F3" s="36"/>
      <c r="G3" s="36"/>
      <c r="H3" s="37"/>
      <c r="I3" s="37"/>
      <c r="J3" s="37"/>
      <c r="K3" s="37"/>
      <c r="L3" s="37"/>
    </row>
    <row r="4" spans="1:12" ht="15.75" customHeight="1">
      <c r="A4" s="2"/>
      <c r="B4" s="12"/>
      <c r="C4" s="12"/>
      <c r="D4" s="46"/>
      <c r="E4" s="12"/>
      <c r="F4" s="12"/>
      <c r="G4" s="12"/>
      <c r="H4" s="13"/>
      <c r="I4" s="13"/>
      <c r="J4" s="13"/>
      <c r="K4" s="13"/>
      <c r="L4" s="13"/>
    </row>
    <row r="5" spans="1:12" ht="15.75" customHeight="1">
      <c r="A5" s="17" t="s">
        <v>2</v>
      </c>
      <c r="B5" s="20"/>
      <c r="C5" s="4" t="s">
        <v>145</v>
      </c>
      <c r="D5" s="46"/>
      <c r="E5" s="12"/>
      <c r="F5" s="12"/>
      <c r="G5" s="12"/>
      <c r="H5" s="13"/>
      <c r="I5" s="13"/>
      <c r="J5" s="13"/>
      <c r="K5" s="13"/>
      <c r="L5" s="13"/>
    </row>
    <row r="6" spans="1:12" ht="15.75" customHeight="1">
      <c r="A6" s="17" t="s">
        <v>3</v>
      </c>
      <c r="B6" s="20"/>
      <c r="C6" s="4" t="s">
        <v>146</v>
      </c>
      <c r="D6" s="46"/>
      <c r="E6" s="12"/>
      <c r="F6" s="12"/>
      <c r="G6" s="12"/>
      <c r="H6" s="13"/>
      <c r="I6" s="13"/>
      <c r="J6" s="13"/>
      <c r="K6" s="13"/>
      <c r="L6" s="13"/>
    </row>
    <row r="7" spans="1:12" ht="15.75" customHeight="1">
      <c r="A7" s="17" t="s">
        <v>4</v>
      </c>
      <c r="B7" s="20"/>
      <c r="C7" s="4" t="s">
        <v>5</v>
      </c>
      <c r="D7" s="46"/>
      <c r="E7" s="12"/>
      <c r="F7" s="12"/>
      <c r="G7" s="12"/>
      <c r="H7" s="13"/>
      <c r="I7" s="13"/>
      <c r="J7" s="13"/>
      <c r="K7" s="13"/>
      <c r="L7" s="13"/>
    </row>
    <row r="8" spans="1:12" ht="15.75" customHeight="1">
      <c r="A8" s="17" t="s">
        <v>147</v>
      </c>
      <c r="B8" s="20"/>
      <c r="C8" s="4" t="s">
        <v>148</v>
      </c>
      <c r="D8" s="46"/>
      <c r="E8" s="12"/>
      <c r="F8" s="12"/>
      <c r="G8" s="12"/>
      <c r="H8" s="13"/>
      <c r="I8" s="13"/>
      <c r="J8" s="13"/>
      <c r="K8" s="13"/>
      <c r="L8" s="13"/>
    </row>
    <row r="9" spans="1:12" ht="15.75" customHeight="1">
      <c r="A9" s="17" t="s">
        <v>149</v>
      </c>
      <c r="B9" s="21"/>
      <c r="C9" s="4" t="s">
        <v>150</v>
      </c>
      <c r="D9" s="46"/>
      <c r="E9" s="12"/>
      <c r="F9" s="12"/>
      <c r="G9" s="12"/>
      <c r="H9" s="13"/>
      <c r="I9" s="13"/>
      <c r="J9" s="13"/>
      <c r="K9" s="13"/>
      <c r="L9" s="13"/>
    </row>
    <row r="10" spans="1:12" ht="15.75" customHeight="1">
      <c r="A10" s="2"/>
      <c r="B10" s="12"/>
      <c r="C10" s="12"/>
      <c r="D10" s="46"/>
      <c r="E10" s="12"/>
      <c r="F10" s="12"/>
      <c r="G10" s="12"/>
      <c r="H10" s="13"/>
      <c r="I10" s="13"/>
      <c r="J10" s="13"/>
      <c r="K10" s="13"/>
      <c r="L10" s="13"/>
    </row>
    <row r="11" spans="1:12" ht="15.75" customHeight="1">
      <c r="A11" s="14" t="s">
        <v>11</v>
      </c>
      <c r="B11" s="21"/>
      <c r="C11" s="20"/>
      <c r="D11" s="39"/>
      <c r="E11" s="20"/>
      <c r="F11" s="20"/>
      <c r="G11" s="20"/>
      <c r="H11" s="20"/>
      <c r="I11" s="20"/>
      <c r="J11" s="20"/>
      <c r="K11" s="20"/>
      <c r="L11" s="39"/>
    </row>
    <row r="12" spans="1:12" ht="15.75" customHeight="1">
      <c r="A12" s="14" t="s">
        <v>142</v>
      </c>
      <c r="B12" s="21"/>
      <c r="C12" s="20"/>
      <c r="D12" s="39"/>
      <c r="E12" s="20"/>
      <c r="F12" s="20"/>
      <c r="G12" s="20"/>
      <c r="H12" s="20"/>
      <c r="I12" s="20"/>
      <c r="J12" s="20"/>
      <c r="K12" s="20"/>
      <c r="L12" s="39"/>
    </row>
    <row r="13" spans="1:12" ht="15.75" customHeight="1">
      <c r="A13" s="14" t="s">
        <v>143</v>
      </c>
      <c r="B13" s="21"/>
      <c r="C13" s="20"/>
      <c r="D13" s="39"/>
      <c r="E13" s="20"/>
      <c r="F13" s="2" t="s">
        <v>151</v>
      </c>
      <c r="G13" s="2" t="s">
        <v>152</v>
      </c>
      <c r="H13" s="20"/>
      <c r="I13" s="20"/>
      <c r="J13" s="20"/>
      <c r="K13" s="20"/>
      <c r="L13" s="39"/>
    </row>
    <row r="14" spans="1:12" ht="15.75" customHeight="1">
      <c r="A14" s="14" t="s">
        <v>144</v>
      </c>
      <c r="B14" s="2" t="s">
        <v>0</v>
      </c>
      <c r="C14" s="17" t="s">
        <v>1</v>
      </c>
      <c r="D14" s="40" t="s">
        <v>153</v>
      </c>
      <c r="E14" s="2" t="s">
        <v>9</v>
      </c>
      <c r="F14" s="2" t="s">
        <v>154</v>
      </c>
      <c r="G14" s="2" t="s">
        <v>155</v>
      </c>
      <c r="H14" s="2" t="s">
        <v>10</v>
      </c>
      <c r="I14" s="16" t="s">
        <v>11</v>
      </c>
      <c r="J14" s="7" t="s">
        <v>12</v>
      </c>
      <c r="K14" s="15" t="s">
        <v>13</v>
      </c>
      <c r="L14" s="40" t="s">
        <v>156</v>
      </c>
    </row>
    <row r="15" spans="1:12" ht="15.75" customHeight="1">
      <c r="A15" s="2"/>
      <c r="B15" s="12"/>
      <c r="C15" s="12"/>
      <c r="D15" s="46"/>
      <c r="E15" s="12"/>
      <c r="F15" s="12"/>
      <c r="G15" s="12"/>
      <c r="H15" s="13"/>
      <c r="I15" s="13"/>
      <c r="J15" s="13"/>
      <c r="K15" s="13"/>
      <c r="L15" s="13"/>
    </row>
    <row r="16" spans="1:12" ht="15.75" customHeight="1">
      <c r="A16" s="21">
        <v>1</v>
      </c>
      <c r="B16" s="21" t="s">
        <v>157</v>
      </c>
      <c r="C16" s="20" t="s">
        <v>158</v>
      </c>
      <c r="D16" s="44">
        <v>25.37</v>
      </c>
      <c r="E16" s="21">
        <v>3.84</v>
      </c>
      <c r="F16" s="21">
        <v>-0.27</v>
      </c>
      <c r="G16" s="21">
        <v>38.44</v>
      </c>
      <c r="H16" s="21">
        <v>0.66</v>
      </c>
      <c r="I16" s="41">
        <f>G16*(H16/E16)</f>
        <v>6.6068750000000005</v>
      </c>
      <c r="J16" s="42">
        <f>(G16*F16)/I16</f>
        <v>-1.5709090909090908</v>
      </c>
      <c r="K16" s="43">
        <f>D16/I16</f>
        <v>3.8399394570050136</v>
      </c>
      <c r="L16" s="44">
        <f>H16/F16</f>
        <v>-2.444444444444444</v>
      </c>
    </row>
    <row r="17" spans="1:12" ht="15.75" customHeight="1">
      <c r="A17" s="21">
        <v>2</v>
      </c>
      <c r="B17" s="21" t="s">
        <v>159</v>
      </c>
      <c r="C17" s="20" t="s">
        <v>160</v>
      </c>
      <c r="D17" s="44">
        <v>15.03</v>
      </c>
      <c r="E17" s="21">
        <v>0.99</v>
      </c>
      <c r="F17" s="21">
        <v>-1.91</v>
      </c>
      <c r="G17" s="21">
        <v>2.81</v>
      </c>
      <c r="H17" s="21">
        <v>5.35</v>
      </c>
      <c r="I17" s="41">
        <f>G17*(H17/E17)</f>
        <v>15.185353535353535</v>
      </c>
      <c r="J17" s="42">
        <f>(G17*F17)/I17</f>
        <v>-0.3534392523364486</v>
      </c>
      <c r="K17" s="43">
        <f>D17/I17</f>
        <v>0.9897695147503908</v>
      </c>
      <c r="L17" s="44">
        <f>H17/F17</f>
        <v>-2.8010471204188483</v>
      </c>
    </row>
    <row r="18" spans="1:12" ht="15.75" customHeight="1">
      <c r="A18" s="21">
        <v>3</v>
      </c>
      <c r="B18" s="21" t="s">
        <v>161</v>
      </c>
      <c r="C18" s="20" t="s">
        <v>162</v>
      </c>
      <c r="D18" s="44">
        <v>47.21</v>
      </c>
      <c r="E18" s="21">
        <v>1.79</v>
      </c>
      <c r="F18" s="21">
        <v>-0.54</v>
      </c>
      <c r="G18" s="21">
        <v>4.45</v>
      </c>
      <c r="H18" s="21">
        <v>10.61</v>
      </c>
      <c r="I18" s="41">
        <f>G18*(H18/E18)</f>
        <v>26.376815642458098</v>
      </c>
      <c r="J18" s="42">
        <f>(G18*F18)/I18</f>
        <v>-0.09110273327049956</v>
      </c>
      <c r="K18" s="43">
        <f>D18/I18</f>
        <v>1.7898293956305797</v>
      </c>
      <c r="L18" s="44">
        <f>H18/F18</f>
        <v>-19.648148148148145</v>
      </c>
    </row>
    <row r="19" spans="1:12" ht="15.75" customHeight="1">
      <c r="A19" s="21">
        <v>4</v>
      </c>
      <c r="B19" s="21" t="s">
        <v>163</v>
      </c>
      <c r="C19" s="20" t="s">
        <v>164</v>
      </c>
      <c r="D19" s="44">
        <v>24.46</v>
      </c>
      <c r="E19" s="21">
        <v>0.91</v>
      </c>
      <c r="F19" s="21">
        <v>0.01</v>
      </c>
      <c r="G19" s="21">
        <v>8.29</v>
      </c>
      <c r="H19" s="21">
        <v>2.95</v>
      </c>
      <c r="I19" s="41">
        <f>G19*(H19/E19)</f>
        <v>26.874175824175822</v>
      </c>
      <c r="J19" s="42">
        <f>(G19*F19)/I19</f>
        <v>0.003084745762711864</v>
      </c>
      <c r="K19" s="43">
        <f>D19/I19</f>
        <v>0.9101674469955635</v>
      </c>
      <c r="L19" s="44">
        <f>H19/F19</f>
        <v>295</v>
      </c>
    </row>
    <row r="20" spans="1:12" ht="15.75" customHeight="1">
      <c r="A20" s="21">
        <v>5</v>
      </c>
      <c r="B20" s="21" t="s">
        <v>165</v>
      </c>
      <c r="C20" s="20" t="s">
        <v>166</v>
      </c>
      <c r="D20" s="44">
        <v>197.41</v>
      </c>
      <c r="E20" s="21">
        <v>6.54</v>
      </c>
      <c r="F20" s="21">
        <v>-0.42</v>
      </c>
      <c r="G20" s="21">
        <v>46.67</v>
      </c>
      <c r="H20" s="21">
        <v>4.23</v>
      </c>
      <c r="I20" s="41">
        <f>G20*(H20/E20)</f>
        <v>30.185642201834863</v>
      </c>
      <c r="J20" s="42">
        <f>(G20*F20)/I20</f>
        <v>-0.6493617021276596</v>
      </c>
      <c r="K20" s="43">
        <f>D20/I20</f>
        <v>6.539864173835607</v>
      </c>
      <c r="L20" s="44">
        <f>H20/F20</f>
        <v>-10.071428571428573</v>
      </c>
    </row>
    <row r="21" spans="1:12" ht="15.75" customHeight="1">
      <c r="A21" s="21">
        <v>6</v>
      </c>
      <c r="B21" s="21" t="s">
        <v>167</v>
      </c>
      <c r="C21" s="20" t="s">
        <v>168</v>
      </c>
      <c r="D21" s="44">
        <v>152.27</v>
      </c>
      <c r="E21" s="21">
        <v>4.56</v>
      </c>
      <c r="F21" s="21">
        <v>0.02</v>
      </c>
      <c r="G21" s="21">
        <v>63.98</v>
      </c>
      <c r="H21" s="21">
        <v>2.38</v>
      </c>
      <c r="I21" s="41">
        <f>G21*(H21/E21)</f>
        <v>33.3930701754386</v>
      </c>
      <c r="J21" s="42">
        <f>(G21*F21)/I21</f>
        <v>0.03831932773109243</v>
      </c>
      <c r="K21" s="43">
        <f>D21/I21</f>
        <v>4.559928128800754</v>
      </c>
      <c r="L21" s="44">
        <f>H21/F21</f>
        <v>118.99999999999999</v>
      </c>
    </row>
    <row r="22" spans="1:12" ht="15.75" customHeight="1">
      <c r="A22" s="21">
        <v>7</v>
      </c>
      <c r="B22" s="21" t="s">
        <v>169</v>
      </c>
      <c r="C22" s="20" t="s">
        <v>170</v>
      </c>
      <c r="D22" s="44">
        <v>77.79</v>
      </c>
      <c r="E22" s="21">
        <v>1.17</v>
      </c>
      <c r="F22" s="21">
        <v>-0.07</v>
      </c>
      <c r="G22" s="21">
        <v>25.42</v>
      </c>
      <c r="H22" s="21">
        <v>3.06</v>
      </c>
      <c r="I22" s="41">
        <f>G22*(H22/E22)</f>
        <v>66.48307692307692</v>
      </c>
      <c r="J22" s="42">
        <f>(G22*F22)/I22</f>
        <v>-0.026764705882352947</v>
      </c>
      <c r="K22" s="43">
        <f>D22/I22</f>
        <v>1.1700721988244551</v>
      </c>
      <c r="L22" s="44">
        <f>H22/F22</f>
        <v>-43.71428571428571</v>
      </c>
    </row>
    <row r="23" spans="1:12" ht="15.75" customHeight="1">
      <c r="A23" s="21">
        <v>8</v>
      </c>
      <c r="B23" s="21" t="s">
        <v>172</v>
      </c>
      <c r="C23" s="20" t="s">
        <v>171</v>
      </c>
      <c r="D23" s="44">
        <v>80.65</v>
      </c>
      <c r="E23" s="21">
        <v>1.1</v>
      </c>
      <c r="F23" s="21">
        <v>-0.14</v>
      </c>
      <c r="G23" s="21">
        <v>60.64</v>
      </c>
      <c r="H23" s="21">
        <v>1.33</v>
      </c>
      <c r="I23" s="41">
        <f>G23*(H23/E23)</f>
        <v>73.31927272727272</v>
      </c>
      <c r="J23" s="42">
        <f>(G23*F23)/I23</f>
        <v>-0.11578947368421055</v>
      </c>
      <c r="K23" s="43">
        <f>D23/I23</f>
        <v>1.0999836332255444</v>
      </c>
      <c r="L23" s="44">
        <f>H23/F23</f>
        <v>-9.5</v>
      </c>
    </row>
    <row r="24" spans="1:12" ht="15.75" customHeight="1">
      <c r="A24" s="21">
        <v>9</v>
      </c>
      <c r="B24" s="21" t="s">
        <v>173</v>
      </c>
      <c r="C24" s="20" t="s">
        <v>174</v>
      </c>
      <c r="D24" s="44">
        <v>143.04</v>
      </c>
      <c r="E24" s="21">
        <v>1.81</v>
      </c>
      <c r="F24" s="21">
        <v>0.07</v>
      </c>
      <c r="G24" s="21">
        <v>14.9</v>
      </c>
      <c r="H24" s="21">
        <v>9.6</v>
      </c>
      <c r="I24" s="41">
        <f>G24*(H24/E24)</f>
        <v>79.02762430939227</v>
      </c>
      <c r="J24" s="42">
        <f>(G24*F24)/I24</f>
        <v>0.013197916666666669</v>
      </c>
      <c r="K24" s="43">
        <f>D24/I24</f>
        <v>1.8099999999999998</v>
      </c>
      <c r="L24" s="44">
        <f>H24/F24</f>
        <v>137.14285714285714</v>
      </c>
    </row>
    <row r="25" spans="1:12" ht="15.75" customHeight="1">
      <c r="A25" s="21">
        <v>10</v>
      </c>
      <c r="B25" s="21" t="s">
        <v>175</v>
      </c>
      <c r="C25" s="20" t="s">
        <v>176</v>
      </c>
      <c r="D25" s="44">
        <v>296.9</v>
      </c>
      <c r="E25" s="21">
        <v>3.33</v>
      </c>
      <c r="F25" s="21">
        <v>-0.21</v>
      </c>
      <c r="G25" s="21">
        <v>19.38</v>
      </c>
      <c r="H25" s="21">
        <v>15.32</v>
      </c>
      <c r="I25" s="41">
        <f>G25*(H25/E25)</f>
        <v>89.15963963963964</v>
      </c>
      <c r="J25" s="42">
        <f>(G25*F25)/I25</f>
        <v>-0.04564621409921671</v>
      </c>
      <c r="K25" s="43">
        <f>D25/I25</f>
        <v>3.329982054660534</v>
      </c>
      <c r="L25" s="44">
        <f>H25/F25</f>
        <v>-72.95238095238096</v>
      </c>
    </row>
    <row r="26" spans="1:12" ht="15.75" customHeight="1">
      <c r="A26" s="21">
        <v>11</v>
      </c>
      <c r="B26" s="21" t="s">
        <v>177</v>
      </c>
      <c r="C26" s="20" t="s">
        <v>178</v>
      </c>
      <c r="D26" s="44">
        <v>319.94</v>
      </c>
      <c r="E26" s="21">
        <v>3.37</v>
      </c>
      <c r="F26" s="21">
        <v>1.51</v>
      </c>
      <c r="G26" s="21">
        <v>36.44</v>
      </c>
      <c r="H26" s="21">
        <v>8.78</v>
      </c>
      <c r="I26" s="41">
        <f>G26*(H26/E26)</f>
        <v>94.93863501483678</v>
      </c>
      <c r="J26" s="42">
        <f>(G26*F26)/I26</f>
        <v>0.5795785876993167</v>
      </c>
      <c r="K26" s="43">
        <f>D26/I26</f>
        <v>3.3699662940171886</v>
      </c>
      <c r="L26" s="44">
        <f>H26/F26</f>
        <v>5.814569536423841</v>
      </c>
    </row>
    <row r="27" spans="1:12" ht="15.75" customHeight="1">
      <c r="A27" s="21">
        <v>12</v>
      </c>
      <c r="B27" s="21" t="s">
        <v>179</v>
      </c>
      <c r="C27" s="20" t="s">
        <v>180</v>
      </c>
      <c r="D27" s="44">
        <v>138.32</v>
      </c>
      <c r="E27" s="21">
        <v>1.26</v>
      </c>
      <c r="F27" s="21">
        <v>0.1</v>
      </c>
      <c r="G27" s="21">
        <v>28</v>
      </c>
      <c r="H27" s="21">
        <v>4.94</v>
      </c>
      <c r="I27" s="45">
        <f>G27*(H27/E27)</f>
        <v>109.77777777777779</v>
      </c>
      <c r="J27" s="42">
        <f>(G27*F27)/I27</f>
        <v>0.025506072874493926</v>
      </c>
      <c r="K27" s="43">
        <f>D27/I27</f>
        <v>1.2599999999999998</v>
      </c>
      <c r="L27" s="44">
        <f>H27/F27</f>
        <v>49.4</v>
      </c>
    </row>
    <row r="28" spans="1:12" ht="15.75" customHeight="1">
      <c r="A28" s="21">
        <v>13</v>
      </c>
      <c r="B28" s="21" t="s">
        <v>181</v>
      </c>
      <c r="C28" s="20" t="s">
        <v>182</v>
      </c>
      <c r="D28" s="44">
        <v>439.07</v>
      </c>
      <c r="E28" s="21">
        <v>3.05</v>
      </c>
      <c r="F28" s="21">
        <v>0.22</v>
      </c>
      <c r="G28" s="21">
        <v>63.45</v>
      </c>
      <c r="H28" s="21">
        <v>6.92</v>
      </c>
      <c r="I28" s="45">
        <f>G28*(H28/E28)</f>
        <v>143.95868852459017</v>
      </c>
      <c r="J28" s="42">
        <f>(G28*F28)/I28</f>
        <v>0.09696531791907514</v>
      </c>
      <c r="K28" s="43">
        <f>D28/I28</f>
        <v>3.0499722142509005</v>
      </c>
      <c r="L28" s="44">
        <f>H28/F28</f>
        <v>31.454545454545453</v>
      </c>
    </row>
    <row r="29" spans="1:12" ht="15.75" customHeight="1">
      <c r="A29" s="21">
        <v>14</v>
      </c>
      <c r="B29" s="21" t="s">
        <v>183</v>
      </c>
      <c r="C29" s="20" t="s">
        <v>184</v>
      </c>
      <c r="D29" s="44">
        <v>124.03</v>
      </c>
      <c r="E29" s="21">
        <v>0.82</v>
      </c>
      <c r="F29" s="21">
        <v>-0.09</v>
      </c>
      <c r="G29" s="21">
        <v>30.93</v>
      </c>
      <c r="H29" s="21">
        <v>4.01</v>
      </c>
      <c r="I29" s="45">
        <f>G29*(H29/E29)</f>
        <v>151.25524390243902</v>
      </c>
      <c r="J29" s="42">
        <f>(G29*F29)/I29</f>
        <v>-0.018403990024937658</v>
      </c>
      <c r="K29" s="43">
        <f>D29/I29</f>
        <v>0.820004627938721</v>
      </c>
      <c r="L29" s="44">
        <f>H29/F29</f>
        <v>-44.55555555555556</v>
      </c>
    </row>
    <row r="30" spans="1:12" ht="15.75" customHeight="1">
      <c r="A30" s="21">
        <v>15</v>
      </c>
      <c r="B30" s="21" t="s">
        <v>185</v>
      </c>
      <c r="C30" s="20" t="s">
        <v>186</v>
      </c>
      <c r="D30" s="44">
        <v>64.52</v>
      </c>
      <c r="E30" s="21">
        <v>0.39</v>
      </c>
      <c r="F30" s="21">
        <v>-0.18</v>
      </c>
      <c r="G30" s="21">
        <v>59.19</v>
      </c>
      <c r="H30" s="21">
        <v>1.09</v>
      </c>
      <c r="I30" s="45">
        <f>G30*(H30/E30)</f>
        <v>165.42846153846156</v>
      </c>
      <c r="J30" s="42">
        <f>(G30*F30)/I30</f>
        <v>-0.06440366972477063</v>
      </c>
      <c r="K30" s="43">
        <f>D30/I30</f>
        <v>0.39001753023616986</v>
      </c>
      <c r="L30" s="44">
        <f>H30/F30</f>
        <v>-6.055555555555556</v>
      </c>
    </row>
    <row r="31" spans="1:12" ht="15.75" customHeight="1">
      <c r="A31" s="21">
        <v>16</v>
      </c>
      <c r="B31" s="21" t="s">
        <v>187</v>
      </c>
      <c r="C31" s="20" t="s">
        <v>188</v>
      </c>
      <c r="D31" s="44">
        <v>540.74</v>
      </c>
      <c r="E31" s="21">
        <v>2.89</v>
      </c>
      <c r="F31" s="21">
        <v>0.11</v>
      </c>
      <c r="G31" s="21">
        <v>158.11</v>
      </c>
      <c r="H31" s="21">
        <v>3.42</v>
      </c>
      <c r="I31" s="45">
        <f>G31*(H31/E31)</f>
        <v>187.10595155709342</v>
      </c>
      <c r="J31" s="42">
        <f>(G31*F31)/I31</f>
        <v>0.09295321637426902</v>
      </c>
      <c r="K31" s="43">
        <f>D31/I31</f>
        <v>2.890020309348625</v>
      </c>
      <c r="L31" s="44">
        <f>H31/F31</f>
        <v>31.09090909090909</v>
      </c>
    </row>
    <row r="32" spans="1:12" ht="15.75" customHeight="1">
      <c r="A32" s="21">
        <v>17</v>
      </c>
      <c r="B32" s="21" t="s">
        <v>189</v>
      </c>
      <c r="C32" s="20" t="s">
        <v>190</v>
      </c>
      <c r="D32" s="44">
        <v>153.48</v>
      </c>
      <c r="E32" s="21">
        <v>0.82</v>
      </c>
      <c r="F32" s="21">
        <v>-0.13</v>
      </c>
      <c r="G32" s="21">
        <v>83.87</v>
      </c>
      <c r="H32" s="21">
        <v>1.83</v>
      </c>
      <c r="I32" s="45">
        <f>G32*(H32/E32)</f>
        <v>187.17329268292687</v>
      </c>
      <c r="J32" s="42">
        <f>(G32*F32)/I32</f>
        <v>-0.05825136612021857</v>
      </c>
      <c r="K32" s="43">
        <f>D32/I32</f>
        <v>0.8199887804506191</v>
      </c>
      <c r="L32" s="44">
        <f>H32/F32</f>
        <v>-14.076923076923077</v>
      </c>
    </row>
    <row r="33" spans="1:12" ht="15.75" customHeight="1">
      <c r="A33" s="21">
        <v>18</v>
      </c>
      <c r="B33" s="21" t="s">
        <v>191</v>
      </c>
      <c r="C33" s="20" t="s">
        <v>192</v>
      </c>
      <c r="D33" s="44">
        <v>830.58</v>
      </c>
      <c r="E33" s="21">
        <v>3.94</v>
      </c>
      <c r="F33" s="21">
        <v>0.01</v>
      </c>
      <c r="G33" s="21">
        <v>24.92</v>
      </c>
      <c r="H33" s="21">
        <v>33.33</v>
      </c>
      <c r="I33" s="45">
        <f>G33*(H33/E33)</f>
        <v>210.80802030456852</v>
      </c>
      <c r="J33" s="42">
        <f>(G33*F33)/I33</f>
        <v>0.0011821182118211824</v>
      </c>
      <c r="K33" s="43">
        <f>D33/I33</f>
        <v>3.939982922850873</v>
      </c>
      <c r="L33" s="44">
        <f>H33/F33</f>
        <v>3332.9999999999995</v>
      </c>
    </row>
    <row r="34" spans="1:12" ht="15.75" customHeight="1">
      <c r="A34" s="21">
        <v>19</v>
      </c>
      <c r="B34" s="21" t="s">
        <v>193</v>
      </c>
      <c r="C34" s="20" t="s">
        <v>194</v>
      </c>
      <c r="D34" s="44">
        <v>278.83</v>
      </c>
      <c r="E34" s="21">
        <v>1.25</v>
      </c>
      <c r="F34" s="21">
        <v>0.25</v>
      </c>
      <c r="G34" s="21">
        <v>52.02</v>
      </c>
      <c r="H34" s="21">
        <v>5.36</v>
      </c>
      <c r="I34" s="45">
        <f>G34*(H34/E34)</f>
        <v>223.06176000000002</v>
      </c>
      <c r="J34" s="42">
        <f>(G34*F34)/I34</f>
        <v>0.058302238805970144</v>
      </c>
      <c r="K34" s="43">
        <f>D34/I34</f>
        <v>1.2500125525773667</v>
      </c>
      <c r="L34" s="44">
        <f>H34/F34</f>
        <v>21.44</v>
      </c>
    </row>
    <row r="35" spans="1:12" ht="15.75" customHeight="1">
      <c r="A35" s="21">
        <v>20</v>
      </c>
      <c r="B35" s="21" t="s">
        <v>195</v>
      </c>
      <c r="C35" s="20" t="s">
        <v>196</v>
      </c>
      <c r="D35" s="44">
        <v>1095.62</v>
      </c>
      <c r="E35" s="21">
        <v>4.48</v>
      </c>
      <c r="F35" s="21">
        <v>1.61</v>
      </c>
      <c r="G35" s="21">
        <v>45.18</v>
      </c>
      <c r="H35" s="21">
        <v>24.25</v>
      </c>
      <c r="I35" s="45">
        <f>G35*(H35/E35)</f>
        <v>244.5569196428571</v>
      </c>
      <c r="J35" s="42">
        <f>(G35*F35)/I35</f>
        <v>0.2974350515463918</v>
      </c>
      <c r="K35" s="43">
        <f>D35/I35</f>
        <v>4.480020445138119</v>
      </c>
      <c r="L35" s="44">
        <f>H35/F35</f>
        <v>15.062111801242235</v>
      </c>
    </row>
    <row r="36" spans="1:12" ht="15.75" customHeight="1">
      <c r="A36" s="21">
        <v>21</v>
      </c>
      <c r="B36" s="21" t="s">
        <v>197</v>
      </c>
      <c r="C36" s="20" t="s">
        <v>198</v>
      </c>
      <c r="D36" s="44">
        <v>245.02</v>
      </c>
      <c r="E36" s="21">
        <v>0.97</v>
      </c>
      <c r="F36" s="21">
        <v>-0.08</v>
      </c>
      <c r="G36" s="21">
        <v>51.91</v>
      </c>
      <c r="H36" s="21">
        <v>4.72</v>
      </c>
      <c r="I36" s="45">
        <f>G36*(H36/E36)</f>
        <v>252.59298969072162</v>
      </c>
      <c r="J36" s="42">
        <f>(G36*F36)/I36</f>
        <v>-0.016440677966101696</v>
      </c>
      <c r="K36" s="43">
        <f>D36/I36</f>
        <v>0.9700190029026772</v>
      </c>
      <c r="L36" s="44">
        <f>H36/F36</f>
        <v>-58.99999999999999</v>
      </c>
    </row>
    <row r="37" spans="1:12" ht="15.75" customHeight="1">
      <c r="A37" s="21">
        <v>22</v>
      </c>
      <c r="B37" s="21" t="s">
        <v>199</v>
      </c>
      <c r="C37" s="20" t="s">
        <v>200</v>
      </c>
      <c r="D37" s="44">
        <v>348.27</v>
      </c>
      <c r="E37" s="21">
        <v>1.26</v>
      </c>
      <c r="F37" s="21">
        <v>0.37</v>
      </c>
      <c r="G37" s="21">
        <v>26.79</v>
      </c>
      <c r="H37" s="21">
        <v>13</v>
      </c>
      <c r="I37" s="45">
        <f>G37*(H37/E37)</f>
        <v>276.4047619047619</v>
      </c>
      <c r="J37" s="42">
        <f>(G37*F37)/I37</f>
        <v>0.03586153846153846</v>
      </c>
      <c r="K37" s="43">
        <f>D37/I37</f>
        <v>1.2599999999999998</v>
      </c>
      <c r="L37" s="44">
        <f>H37/F37</f>
        <v>35.13513513513514</v>
      </c>
    </row>
    <row r="38" spans="1:12" ht="15.75" customHeight="1">
      <c r="A38" s="21">
        <v>23</v>
      </c>
      <c r="B38" s="21" t="s">
        <v>201</v>
      </c>
      <c r="C38" s="20" t="s">
        <v>202</v>
      </c>
      <c r="D38" s="44">
        <v>803.09</v>
      </c>
      <c r="E38" s="21">
        <v>2.51</v>
      </c>
      <c r="F38" s="21">
        <v>-0.21</v>
      </c>
      <c r="G38" s="21">
        <v>43.2</v>
      </c>
      <c r="H38" s="21">
        <v>18.59</v>
      </c>
      <c r="I38" s="45">
        <f>G38*(H38/E38)</f>
        <v>319.9553784860558</v>
      </c>
      <c r="J38" s="42">
        <f>(G38*F38)/I38</f>
        <v>-0.028353953738569124</v>
      </c>
      <c r="K38" s="43">
        <f>D38/I38</f>
        <v>2.5100062508716356</v>
      </c>
      <c r="L38" s="44">
        <f>H38/F38</f>
        <v>-88.52380952380953</v>
      </c>
    </row>
    <row r="39" spans="1:12" ht="15.75" customHeight="1">
      <c r="A39" s="21">
        <v>24</v>
      </c>
      <c r="B39" s="21" t="s">
        <v>203</v>
      </c>
      <c r="C39" s="20" t="s">
        <v>204</v>
      </c>
      <c r="D39" s="44">
        <v>1382.51</v>
      </c>
      <c r="E39" s="21">
        <v>3.95</v>
      </c>
      <c r="F39" s="21">
        <v>0.2</v>
      </c>
      <c r="G39" s="21">
        <v>89.89</v>
      </c>
      <c r="H39" s="21">
        <v>15.38</v>
      </c>
      <c r="I39" s="45">
        <f>G39*(H39/E39)</f>
        <v>350.00207594936705</v>
      </c>
      <c r="J39" s="42">
        <f>(G39*F39)/I39</f>
        <v>0.051365409622886875</v>
      </c>
      <c r="K39" s="43">
        <f>D39/I39</f>
        <v>3.95000514282664</v>
      </c>
      <c r="L39" s="44">
        <f>H39/F39</f>
        <v>76.9</v>
      </c>
    </row>
    <row r="40" spans="1:12" ht="15.75" customHeight="1">
      <c r="A40" s="21">
        <v>25</v>
      </c>
      <c r="B40" s="21" t="s">
        <v>205</v>
      </c>
      <c r="C40" s="20" t="s">
        <v>206</v>
      </c>
      <c r="D40" s="44">
        <v>1059.44</v>
      </c>
      <c r="E40" s="21">
        <v>2.75</v>
      </c>
      <c r="F40" s="21">
        <v>0.76</v>
      </c>
      <c r="G40" s="21">
        <v>39.62</v>
      </c>
      <c r="H40" s="21">
        <v>26.74</v>
      </c>
      <c r="I40" s="45">
        <f>G40*(H40/E40)</f>
        <v>385.25047272727267</v>
      </c>
      <c r="J40" s="42">
        <f>(G40*F40)/I40</f>
        <v>0.0781600598354525</v>
      </c>
      <c r="K40" s="43">
        <f>D40/I40</f>
        <v>2.750003114856659</v>
      </c>
      <c r="L40" s="44">
        <f>H40/F40</f>
        <v>35.18421052631579</v>
      </c>
    </row>
    <row r="41" spans="1:12" ht="15.75" customHeight="1">
      <c r="A41" s="21">
        <v>26</v>
      </c>
      <c r="B41" s="21" t="s">
        <v>207</v>
      </c>
      <c r="C41" s="20" t="s">
        <v>208</v>
      </c>
      <c r="D41" s="44">
        <v>294.97</v>
      </c>
      <c r="E41" s="21">
        <v>0.72</v>
      </c>
      <c r="F41" s="21">
        <v>0.11</v>
      </c>
      <c r="G41" s="21">
        <v>59.59</v>
      </c>
      <c r="H41" s="21">
        <v>4.95</v>
      </c>
      <c r="I41" s="45">
        <f>G41*(H41/E41)</f>
        <v>409.6812500000001</v>
      </c>
      <c r="J41" s="42">
        <f>(G41*F41)/I41</f>
        <v>0.015999999999999997</v>
      </c>
      <c r="K41" s="43">
        <f>D41/I41</f>
        <v>0.7199987795389707</v>
      </c>
      <c r="L41" s="44">
        <f>H41/F41</f>
        <v>45</v>
      </c>
    </row>
    <row r="42" spans="1:12" ht="15.75" customHeight="1">
      <c r="A42" s="21">
        <v>27</v>
      </c>
      <c r="B42" s="21" t="s">
        <v>209</v>
      </c>
      <c r="C42" s="20" t="s">
        <v>210</v>
      </c>
      <c r="D42" s="44">
        <v>388.17</v>
      </c>
      <c r="E42" s="21">
        <v>0.77</v>
      </c>
      <c r="F42" s="21">
        <v>-0.28</v>
      </c>
      <c r="G42" s="21">
        <v>135.25</v>
      </c>
      <c r="H42" s="21">
        <v>2.87</v>
      </c>
      <c r="I42" s="45">
        <f>G42*(H42/E42)</f>
        <v>504.1136363636364</v>
      </c>
      <c r="J42" s="42">
        <f>(G42*F42)/I42</f>
        <v>-0.0751219512195122</v>
      </c>
      <c r="K42" s="43">
        <f>D42/I42</f>
        <v>0.7700049591993148</v>
      </c>
      <c r="L42" s="44">
        <f>H42/F42</f>
        <v>-10.25</v>
      </c>
    </row>
    <row r="43" spans="1:12" ht="15.75" customHeight="1">
      <c r="A43" s="21">
        <v>28</v>
      </c>
      <c r="B43" s="21" t="s">
        <v>211</v>
      </c>
      <c r="C43" s="20" t="s">
        <v>212</v>
      </c>
      <c r="D43" s="44">
        <v>284.12</v>
      </c>
      <c r="E43" s="21">
        <v>0.31</v>
      </c>
      <c r="F43" s="21">
        <v>0.13</v>
      </c>
      <c r="G43" s="21">
        <v>44.05</v>
      </c>
      <c r="H43" s="21">
        <v>6.45</v>
      </c>
      <c r="I43" s="45">
        <f>G43*(H43/E43)</f>
        <v>916.5241935483871</v>
      </c>
      <c r="J43" s="42">
        <f>(G43*F43)/I43</f>
        <v>0.0062480620155038755</v>
      </c>
      <c r="K43" s="43">
        <f>D43/I43</f>
        <v>0.30999727230331986</v>
      </c>
      <c r="L43" s="44">
        <f>H43/F43</f>
        <v>49.61538461538461</v>
      </c>
    </row>
    <row r="44" spans="1:12" ht="15.75" customHeight="1">
      <c r="A44"/>
      <c r="B44" s="21"/>
      <c r="C44" s="20"/>
      <c r="D44" s="39"/>
      <c r="E44" s="20"/>
      <c r="F44" s="20"/>
      <c r="G44" s="20"/>
      <c r="H44" s="20"/>
      <c r="I44" s="19"/>
      <c r="J44" s="20"/>
      <c r="K44" s="20"/>
      <c r="L44" s="39"/>
    </row>
    <row r="45" spans="1:12" ht="15.75" customHeight="1">
      <c r="A45" s="21"/>
      <c r="B45" s="21"/>
      <c r="C45" s="20"/>
      <c r="D45" s="39"/>
      <c r="E45" s="20"/>
      <c r="F45" s="20"/>
      <c r="G45" s="20"/>
      <c r="H45" s="20"/>
      <c r="I45" s="19"/>
      <c r="J45" s="20"/>
      <c r="K45" s="20"/>
      <c r="L45" s="39"/>
    </row>
    <row r="46" spans="1:12" ht="15.75" customHeight="1">
      <c r="A46" s="21"/>
      <c r="B46" s="21"/>
      <c r="C46" s="20"/>
      <c r="D46" s="47" t="s">
        <v>137</v>
      </c>
      <c r="E46" s="20"/>
      <c r="F46" s="20"/>
      <c r="G46" s="20"/>
      <c r="H46" s="20"/>
      <c r="I46" s="19"/>
      <c r="J46" s="20"/>
      <c r="K46" s="20"/>
      <c r="L46" s="39"/>
    </row>
    <row r="47" ht="15.75" customHeight="1">
      <c r="A47" s="21"/>
    </row>
  </sheetData>
  <mergeCells count="1">
    <mergeCell ref="A3:L3"/>
  </mergeCells>
  <printOptions horizontalCentered="1"/>
  <pageMargins left="0.17" right="0.13" top="0.5" bottom="0.72" header="0.14" footer="0.14"/>
  <pageSetup orientation="landscape" scale="90" r:id="rId2"/>
  <headerFooter alignWithMargins="0">
    <oddHeader>&amp;C&amp;"Times New Roman,Bold"&amp;12NON EMPLOYEE DIRECTOR COMPENSATION
</oddHeader>
    <oddFooter>&amp;LFile = &amp;F
Worksheet = &amp;A
Path = &amp;Z&amp;RPage &amp;p
&amp;T 
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27"/>
  <sheetViews>
    <sheetView workbookViewId="0" topLeftCell="A1">
      <selection activeCell="C15" sqref="C15"/>
    </sheetView>
  </sheetViews>
  <sheetFormatPr defaultColWidth="9.33203125" defaultRowHeight="15" customHeight="1"/>
  <cols>
    <col min="1" max="1" width="3.83203125" style="19" customWidth="1"/>
    <col min="2" max="16384" width="9.33203125" style="19" customWidth="1"/>
  </cols>
  <sheetData>
    <row r="4" spans="1:12" ht="15" customHeight="1">
      <c r="A4" s="38" t="s">
        <v>65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7" ht="15" customHeight="1">
      <c r="A7" s="19" t="s">
        <v>68</v>
      </c>
    </row>
    <row r="8" ht="15" customHeight="1">
      <c r="B8" s="19" t="s">
        <v>295</v>
      </c>
    </row>
    <row r="9" ht="15" customHeight="1">
      <c r="C9" s="19" t="s">
        <v>67</v>
      </c>
    </row>
    <row r="10" ht="15" customHeight="1">
      <c r="B10" s="19" t="s">
        <v>125</v>
      </c>
    </row>
    <row r="11" ht="15" customHeight="1">
      <c r="C11" s="19" t="s">
        <v>140</v>
      </c>
    </row>
    <row r="12" ht="15" customHeight="1">
      <c r="B12" s="19" t="s">
        <v>129</v>
      </c>
    </row>
    <row r="13" ht="15" customHeight="1">
      <c r="C13" s="19" t="s">
        <v>66</v>
      </c>
    </row>
    <row r="14" ht="15" customHeight="1">
      <c r="B14" s="19" t="s">
        <v>127</v>
      </c>
    </row>
    <row r="15" ht="15" customHeight="1">
      <c r="C15" s="19" t="s">
        <v>64</v>
      </c>
    </row>
    <row r="16" ht="15" customHeight="1">
      <c r="B16" s="19" t="s">
        <v>128</v>
      </c>
    </row>
    <row r="17" ht="15" customHeight="1">
      <c r="C17" s="19" t="s">
        <v>139</v>
      </c>
    </row>
    <row r="18" ht="15" customHeight="1">
      <c r="C18" s="19" t="s">
        <v>138</v>
      </c>
    </row>
    <row r="19" ht="15" customHeight="1">
      <c r="B19" s="19" t="s">
        <v>126</v>
      </c>
    </row>
    <row r="20" ht="15" customHeight="1">
      <c r="C20" s="19" t="s">
        <v>296</v>
      </c>
    </row>
    <row r="23" ht="15" customHeight="1">
      <c r="A23" s="19" t="s">
        <v>297</v>
      </c>
    </row>
    <row r="24" ht="15" customHeight="1">
      <c r="B24" s="19" t="s">
        <v>56</v>
      </c>
    </row>
    <row r="25" ht="15" customHeight="1">
      <c r="B25" s="19" t="s">
        <v>57</v>
      </c>
    </row>
    <row r="26" ht="15" customHeight="1">
      <c r="B26" s="19" t="s">
        <v>58</v>
      </c>
    </row>
    <row r="27" ht="15" customHeight="1">
      <c r="B27" s="19" t="s">
        <v>59</v>
      </c>
    </row>
  </sheetData>
  <mergeCells count="1">
    <mergeCell ref="A4:L4"/>
  </mergeCells>
  <hyperlinks>
    <hyperlink ref="B24" r:id="rId1" tooltip="blocked::http://www.angelblog.net/Director_Compensation_Survey.html" display="http://www.angelblog.net/Director_Compensation_Survey.html"/>
    <hyperlink ref="B25" r:id="rId2" tooltip="blocked::http://www.angelblog.net/Director_Compensation.html" display="http://www.angelblog.net/Director_Compensation.html"/>
    <hyperlink ref="B26" r:id="rId3" tooltip="blocked::http://www.angelblog.net/Director_Compensation_Compared_to_CEO.html" display="http://www.angelblog.net/Director_Compensation_Compared_to_CEO.html"/>
    <hyperlink ref="B27" r:id="rId4" tooltip="blocked::http://www.rogergurr.com/_downloads/Ceo_Director_compensation_06-12-14.pdf" display="http://www.rogergurr.com/_downloads/Ceo_Director_compensation_06-12-14.pdf"/>
  </hyperlinks>
  <printOptions horizontalCentered="1"/>
  <pageMargins left="0.17" right="0.13" top="0.56" bottom="0.72" header="0.14" footer="0.14"/>
  <pageSetup orientation="landscape" r:id="rId6"/>
  <headerFooter alignWithMargins="0">
    <oddHeader>&amp;C&amp;"Times New Roman,Bold"&amp;12NON EMPLOYEE DIRECTOR COMPENSATION
</oddHeader>
    <oddFooter>&amp;LFile = &amp;F
Worksheet = &amp;A
Path = &amp;Z&amp;RPage &amp;p
&amp;T 
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Gonnerman</cp:lastModifiedBy>
  <cp:lastPrinted>2010-08-09T14:23:31Z</cp:lastPrinted>
  <dcterms:created xsi:type="dcterms:W3CDTF">2010-07-24T23:24:53Z</dcterms:created>
  <dcterms:modified xsi:type="dcterms:W3CDTF">2010-08-09T14:23:54Z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